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kol\Plakáty a podklady k závodům\2017 JAZ\"/>
    </mc:Choice>
  </mc:AlternateContent>
  <xr:revisionPtr revIDLastSave="0" documentId="13_ncr:1_{1FEE98C8-8FF3-482A-ACAB-6CA9FDF1BD92}" xr6:coauthVersionLast="32" xr6:coauthVersionMax="32" xr10:uidLastSave="{00000000-0000-0000-0000-000000000000}"/>
  <workbookProtection workbookAlgorithmName="SHA-512" workbookHashValue="VDxX6TbtCScR32t8Q6PcsqxpxRn16h0uz8lMohRhiZa0Cjb+pv/jjhBfICGeRykIX8ZnZsNVb5gFa3luvr/PAw==" workbookSaltValue="pnYVcqXvlQoy5Je5s4O+7A==" workbookSpinCount="100000" lockStructure="1"/>
  <bookViews>
    <workbookView xWindow="-15" yWindow="-15" windowWidth="10320" windowHeight="7755" tabRatio="895" xr2:uid="{00000000-000D-0000-FFFF-FFFF00000000}"/>
  </bookViews>
  <sheets>
    <sheet name="D mini_" sheetId="7" r:id="rId1"/>
    <sheet name="D elévové I_" sheetId="1" r:id="rId2"/>
    <sheet name="D elévové II_" sheetId="8" r:id="rId3"/>
    <sheet name="Ch mini_" sheetId="5" r:id="rId4"/>
    <sheet name="Ch elévové I_" sheetId="6" r:id="rId5"/>
    <sheet name="Ch elévové II_" sheetId="3" r:id="rId6"/>
    <sheet name="Ml. žáci" sheetId="2" r:id="rId7"/>
    <sheet name="St. žáci" sheetId="15" r:id="rId8"/>
    <sheet name="Štafety" sheetId="18" r:id="rId9"/>
  </sheets>
  <definedNames>
    <definedName name="_xlnm.Print_Titles" localSheetId="0">'D mini_'!$1:$3</definedName>
    <definedName name="_xlnm.Print_Titles" localSheetId="4">'Ch elévové I_'!$1:$3</definedName>
    <definedName name="_xlnm.Print_Titles" localSheetId="3">'Ch mini_'!$1:$3</definedName>
  </definedNames>
  <calcPr calcId="179017"/>
</workbook>
</file>

<file path=xl/calcChain.xml><?xml version="1.0" encoding="utf-8"?>
<calcChain xmlns="http://schemas.openxmlformats.org/spreadsheetml/2006/main">
  <c r="P29" i="8" l="1"/>
  <c r="K29" i="8"/>
  <c r="I29" i="8"/>
  <c r="G29" i="8"/>
  <c r="P23" i="5"/>
  <c r="K23" i="5"/>
  <c r="I23" i="5"/>
  <c r="G23" i="5"/>
  <c r="G20" i="3" l="1"/>
  <c r="I20" i="3"/>
  <c r="K20" i="3"/>
  <c r="P20" i="3"/>
  <c r="G20" i="6"/>
  <c r="I20" i="6"/>
  <c r="K20" i="6"/>
  <c r="P20" i="6"/>
  <c r="G20" i="5"/>
  <c r="I20" i="5"/>
  <c r="K20" i="5"/>
  <c r="P20" i="5"/>
  <c r="G20" i="8"/>
  <c r="I20" i="8"/>
  <c r="K20" i="8"/>
  <c r="P20" i="8"/>
  <c r="G20" i="1"/>
  <c r="I20" i="1"/>
  <c r="K20" i="1"/>
  <c r="P20" i="1"/>
  <c r="G20" i="7"/>
  <c r="I20" i="7"/>
  <c r="K20" i="7"/>
  <c r="P20" i="7"/>
  <c r="I29" i="2"/>
  <c r="P17" i="2" l="1"/>
  <c r="P16" i="2"/>
  <c r="P15" i="2"/>
  <c r="P14" i="2"/>
  <c r="P13" i="2"/>
  <c r="P12" i="2"/>
  <c r="P11" i="2"/>
  <c r="P10" i="2"/>
  <c r="P29" i="2"/>
  <c r="O29" i="2" s="1"/>
  <c r="K29" i="2"/>
  <c r="G29" i="2"/>
  <c r="G4" i="1"/>
  <c r="P16" i="15"/>
  <c r="O16" i="15" s="1"/>
  <c r="K16" i="15"/>
  <c r="I16" i="15"/>
  <c r="G16" i="15"/>
  <c r="P15" i="15"/>
  <c r="K15" i="15"/>
  <c r="I15" i="15"/>
  <c r="G15" i="15"/>
  <c r="P14" i="15"/>
  <c r="O14" i="15" s="1"/>
  <c r="K14" i="15"/>
  <c r="I14" i="15"/>
  <c r="G14" i="15"/>
  <c r="P13" i="15"/>
  <c r="K13" i="15"/>
  <c r="I13" i="15"/>
  <c r="G13" i="15"/>
  <c r="P12" i="15"/>
  <c r="O12" i="15" s="1"/>
  <c r="K12" i="15"/>
  <c r="I12" i="15"/>
  <c r="G12" i="15"/>
  <c r="P11" i="15"/>
  <c r="P10" i="15"/>
  <c r="P9" i="15"/>
  <c r="P8" i="15"/>
  <c r="O8" i="15" s="1"/>
  <c r="K8" i="15"/>
  <c r="I8" i="15"/>
  <c r="G8" i="15"/>
  <c r="P7" i="15"/>
  <c r="K7" i="15"/>
  <c r="I7" i="15"/>
  <c r="G7" i="15"/>
  <c r="P6" i="15"/>
  <c r="K6" i="15"/>
  <c r="I6" i="15"/>
  <c r="G6" i="15"/>
  <c r="P5" i="15"/>
  <c r="K5" i="15"/>
  <c r="I5" i="15"/>
  <c r="G5" i="15"/>
  <c r="P4" i="15"/>
  <c r="O4" i="15" s="1"/>
  <c r="K4" i="15"/>
  <c r="I4" i="15"/>
  <c r="G4" i="15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K28" i="7"/>
  <c r="I28" i="7"/>
  <c r="G28" i="7"/>
  <c r="K27" i="7"/>
  <c r="I27" i="7"/>
  <c r="G27" i="7"/>
  <c r="K26" i="7"/>
  <c r="I26" i="7"/>
  <c r="G26" i="7"/>
  <c r="K25" i="7"/>
  <c r="I25" i="7"/>
  <c r="G25" i="7"/>
  <c r="K24" i="7"/>
  <c r="I24" i="7"/>
  <c r="G24" i="7"/>
  <c r="K23" i="7"/>
  <c r="I23" i="7"/>
  <c r="G23" i="7"/>
  <c r="K22" i="7"/>
  <c r="I22" i="7"/>
  <c r="G22" i="7"/>
  <c r="K21" i="7"/>
  <c r="I21" i="7"/>
  <c r="G21" i="7"/>
  <c r="K19" i="7"/>
  <c r="I19" i="7"/>
  <c r="G19" i="7"/>
  <c r="K18" i="7"/>
  <c r="I18" i="7"/>
  <c r="G18" i="7"/>
  <c r="K17" i="7"/>
  <c r="I17" i="7"/>
  <c r="G17" i="7"/>
  <c r="K16" i="7"/>
  <c r="I16" i="7"/>
  <c r="G16" i="7"/>
  <c r="K15" i="7"/>
  <c r="I15" i="7"/>
  <c r="G15" i="7"/>
  <c r="K14" i="7"/>
  <c r="I14" i="7"/>
  <c r="G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K6" i="7"/>
  <c r="I6" i="7"/>
  <c r="G6" i="7"/>
  <c r="K5" i="7"/>
  <c r="I5" i="7"/>
  <c r="G5" i="7"/>
  <c r="K4" i="7"/>
  <c r="I4" i="7"/>
  <c r="G4" i="7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I7" i="1"/>
  <c r="G7" i="1"/>
  <c r="K6" i="1"/>
  <c r="I6" i="1"/>
  <c r="G6" i="1"/>
  <c r="K5" i="1"/>
  <c r="I5" i="1"/>
  <c r="G5" i="1"/>
  <c r="K4" i="1"/>
  <c r="I4" i="1"/>
  <c r="K30" i="8"/>
  <c r="I30" i="8"/>
  <c r="G30" i="8"/>
  <c r="K28" i="8"/>
  <c r="I28" i="8"/>
  <c r="G28" i="8"/>
  <c r="K27" i="8"/>
  <c r="I27" i="8"/>
  <c r="G27" i="8"/>
  <c r="K26" i="8"/>
  <c r="I26" i="8"/>
  <c r="G26" i="8"/>
  <c r="K25" i="8"/>
  <c r="I25" i="8"/>
  <c r="G25" i="8"/>
  <c r="K24" i="8"/>
  <c r="I24" i="8"/>
  <c r="G24" i="8"/>
  <c r="K23" i="8"/>
  <c r="I23" i="8"/>
  <c r="G23" i="8"/>
  <c r="K22" i="8"/>
  <c r="I22" i="8"/>
  <c r="G22" i="8"/>
  <c r="K21" i="8"/>
  <c r="I21" i="8"/>
  <c r="G21" i="8"/>
  <c r="K19" i="8"/>
  <c r="I19" i="8"/>
  <c r="G19" i="8"/>
  <c r="K18" i="8"/>
  <c r="I18" i="8"/>
  <c r="G18" i="8"/>
  <c r="K17" i="8"/>
  <c r="I17" i="8"/>
  <c r="G17" i="8"/>
  <c r="K16" i="8"/>
  <c r="I16" i="8"/>
  <c r="G16" i="8"/>
  <c r="K15" i="8"/>
  <c r="I15" i="8"/>
  <c r="G15" i="8"/>
  <c r="K14" i="8"/>
  <c r="I14" i="8"/>
  <c r="G14" i="8"/>
  <c r="K13" i="8"/>
  <c r="I13" i="8"/>
  <c r="G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K7" i="8"/>
  <c r="I7" i="8"/>
  <c r="G7" i="8"/>
  <c r="K6" i="8"/>
  <c r="I6" i="8"/>
  <c r="G6" i="8"/>
  <c r="K5" i="8"/>
  <c r="I5" i="8"/>
  <c r="G5" i="8"/>
  <c r="K4" i="8"/>
  <c r="I4" i="8"/>
  <c r="G4" i="8"/>
  <c r="K24" i="5"/>
  <c r="I24" i="5"/>
  <c r="G24" i="5"/>
  <c r="K22" i="5"/>
  <c r="I22" i="5"/>
  <c r="G22" i="5"/>
  <c r="K21" i="5"/>
  <c r="I21" i="5"/>
  <c r="G21" i="5"/>
  <c r="K19" i="5"/>
  <c r="I19" i="5"/>
  <c r="G19" i="5"/>
  <c r="K18" i="5"/>
  <c r="I18" i="5"/>
  <c r="G18" i="5"/>
  <c r="K17" i="5"/>
  <c r="I17" i="5"/>
  <c r="G17" i="5"/>
  <c r="K16" i="5"/>
  <c r="I16" i="5"/>
  <c r="G16" i="5"/>
  <c r="K15" i="5"/>
  <c r="I15" i="5"/>
  <c r="G15" i="5"/>
  <c r="K14" i="5"/>
  <c r="I14" i="5"/>
  <c r="G14" i="5"/>
  <c r="K13" i="5"/>
  <c r="I13" i="5"/>
  <c r="G13" i="5"/>
  <c r="K12" i="5"/>
  <c r="I12" i="5"/>
  <c r="G12" i="5"/>
  <c r="K11" i="5"/>
  <c r="I11" i="5"/>
  <c r="G11" i="5"/>
  <c r="K10" i="5"/>
  <c r="I10" i="5"/>
  <c r="G10" i="5"/>
  <c r="K9" i="5"/>
  <c r="I9" i="5"/>
  <c r="G9" i="5"/>
  <c r="K8" i="5"/>
  <c r="I8" i="5"/>
  <c r="G8" i="5"/>
  <c r="K7" i="5"/>
  <c r="I7" i="5"/>
  <c r="G7" i="5"/>
  <c r="K6" i="5"/>
  <c r="I6" i="5"/>
  <c r="G6" i="5"/>
  <c r="K5" i="5"/>
  <c r="I5" i="5"/>
  <c r="G5" i="5"/>
  <c r="K4" i="5"/>
  <c r="I4" i="5"/>
  <c r="G4" i="5"/>
  <c r="K42" i="6"/>
  <c r="I42" i="6"/>
  <c r="G42" i="6"/>
  <c r="K40" i="6"/>
  <c r="I40" i="6"/>
  <c r="G40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I30" i="6"/>
  <c r="G30" i="6"/>
  <c r="K29" i="6"/>
  <c r="I29" i="6"/>
  <c r="G29" i="6"/>
  <c r="K28" i="6"/>
  <c r="I28" i="6"/>
  <c r="G28" i="6"/>
  <c r="K27" i="6"/>
  <c r="I27" i="6"/>
  <c r="G27" i="6"/>
  <c r="K26" i="6"/>
  <c r="I26" i="6"/>
  <c r="G26" i="6"/>
  <c r="K25" i="6"/>
  <c r="I25" i="6"/>
  <c r="G25" i="6"/>
  <c r="K24" i="6"/>
  <c r="I24" i="6"/>
  <c r="G24" i="6"/>
  <c r="K23" i="6"/>
  <c r="I23" i="6"/>
  <c r="G23" i="6"/>
  <c r="K22" i="6"/>
  <c r="I22" i="6"/>
  <c r="G22" i="6"/>
  <c r="K21" i="6"/>
  <c r="I21" i="6"/>
  <c r="G21" i="6"/>
  <c r="K19" i="6"/>
  <c r="I19" i="6"/>
  <c r="G19" i="6"/>
  <c r="K18" i="6"/>
  <c r="I18" i="6"/>
  <c r="G18" i="6"/>
  <c r="K17" i="6"/>
  <c r="I17" i="6"/>
  <c r="G17" i="6"/>
  <c r="K16" i="6"/>
  <c r="I16" i="6"/>
  <c r="G16" i="6"/>
  <c r="K15" i="6"/>
  <c r="I15" i="6"/>
  <c r="G15" i="6"/>
  <c r="K14" i="6"/>
  <c r="I14" i="6"/>
  <c r="G14" i="6"/>
  <c r="K13" i="6"/>
  <c r="I13" i="6"/>
  <c r="G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K6" i="6"/>
  <c r="I6" i="6"/>
  <c r="G6" i="6"/>
  <c r="K5" i="6"/>
  <c r="I5" i="6"/>
  <c r="G5" i="6"/>
  <c r="K4" i="6"/>
  <c r="I4" i="6"/>
  <c r="G4" i="6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K6" i="3"/>
  <c r="I6" i="3"/>
  <c r="G6" i="3"/>
  <c r="K5" i="3"/>
  <c r="I5" i="3"/>
  <c r="G5" i="3"/>
  <c r="K4" i="3"/>
  <c r="I4" i="3"/>
  <c r="G4" i="3"/>
  <c r="P4" i="7"/>
  <c r="O13" i="15" l="1"/>
  <c r="O5" i="15"/>
  <c r="O7" i="15"/>
  <c r="O6" i="15"/>
  <c r="O15" i="15"/>
  <c r="K28" i="2"/>
  <c r="K27" i="2"/>
  <c r="K26" i="2"/>
  <c r="K25" i="2"/>
  <c r="K24" i="2"/>
  <c r="K23" i="2"/>
  <c r="I28" i="2"/>
  <c r="I27" i="2"/>
  <c r="I26" i="2"/>
  <c r="I25" i="2"/>
  <c r="I24" i="2"/>
  <c r="I23" i="2"/>
  <c r="G28" i="2"/>
  <c r="G27" i="2"/>
  <c r="G26" i="2"/>
  <c r="G25" i="2"/>
  <c r="G24" i="2"/>
  <c r="G23" i="2"/>
  <c r="P37" i="6"/>
  <c r="O37" i="6" s="1"/>
  <c r="P38" i="6"/>
  <c r="O38" i="6" s="1"/>
  <c r="P39" i="6"/>
  <c r="O39" i="6" s="1"/>
  <c r="P40" i="6"/>
  <c r="O40" i="6" s="1"/>
  <c r="P42" i="6"/>
  <c r="O42" i="6" s="1"/>
  <c r="P34" i="7"/>
  <c r="O34" i="7" s="1"/>
  <c r="P30" i="8"/>
  <c r="O29" i="8" s="1"/>
  <c r="P28" i="8"/>
  <c r="P27" i="8"/>
  <c r="P26" i="8"/>
  <c r="P25" i="8"/>
  <c r="P24" i="8"/>
  <c r="P23" i="8"/>
  <c r="P22" i="8"/>
  <c r="P21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3" i="7"/>
  <c r="O33" i="7" s="1"/>
  <c r="P32" i="7"/>
  <c r="P31" i="7"/>
  <c r="P30" i="7"/>
  <c r="P29" i="7"/>
  <c r="P28" i="7"/>
  <c r="P27" i="7"/>
  <c r="P26" i="7"/>
  <c r="P25" i="7"/>
  <c r="P24" i="7"/>
  <c r="P23" i="7"/>
  <c r="P22" i="7"/>
  <c r="P21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6" i="6"/>
  <c r="O36" i="6" s="1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24" i="5"/>
  <c r="O23" i="5" s="1"/>
  <c r="P22" i="5"/>
  <c r="P21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29" i="3"/>
  <c r="O29" i="3" s="1"/>
  <c r="P28" i="3"/>
  <c r="O28" i="3" s="1"/>
  <c r="P27" i="3"/>
  <c r="P26" i="3"/>
  <c r="P25" i="3"/>
  <c r="P24" i="3"/>
  <c r="P23" i="3"/>
  <c r="P22" i="3"/>
  <c r="P21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28" i="2"/>
  <c r="P27" i="2"/>
  <c r="P26" i="2"/>
  <c r="P25" i="2"/>
  <c r="P24" i="2"/>
  <c r="P23" i="2"/>
  <c r="P22" i="2"/>
  <c r="P21" i="2"/>
  <c r="P20" i="2"/>
  <c r="P18" i="2"/>
  <c r="P9" i="2"/>
  <c r="P8" i="2"/>
  <c r="P7" i="2"/>
  <c r="P6" i="2"/>
  <c r="P5" i="2"/>
  <c r="P4" i="2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20" i="3" l="1"/>
  <c r="O31" i="7"/>
  <c r="O32" i="7"/>
  <c r="O29" i="7"/>
  <c r="O30" i="7"/>
  <c r="O8" i="7"/>
  <c r="O20" i="8"/>
  <c r="O35" i="6"/>
  <c r="O34" i="6"/>
  <c r="O33" i="6"/>
  <c r="O32" i="6"/>
  <c r="O31" i="6"/>
  <c r="O30" i="6"/>
  <c r="O29" i="6"/>
  <c r="O28" i="6"/>
  <c r="O20" i="6"/>
  <c r="O20" i="7"/>
  <c r="O20" i="5"/>
  <c r="O20" i="1"/>
  <c r="O13" i="2"/>
  <c r="O12" i="2"/>
  <c r="O16" i="2"/>
  <c r="O11" i="2"/>
  <c r="O15" i="2"/>
  <c r="O17" i="2"/>
  <c r="O10" i="2"/>
  <c r="O14" i="2"/>
  <c r="O27" i="6"/>
  <c r="O28" i="7"/>
  <c r="O30" i="8"/>
  <c r="O28" i="8"/>
  <c r="O27" i="8"/>
  <c r="O26" i="8"/>
  <c r="O25" i="8"/>
  <c r="O24" i="8"/>
  <c r="O23" i="8"/>
  <c r="O22" i="8"/>
  <c r="O21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11" i="3"/>
  <c r="O7" i="3"/>
  <c r="O27" i="7"/>
  <c r="O26" i="7"/>
  <c r="O25" i="7"/>
  <c r="O24" i="7"/>
  <c r="O23" i="7"/>
  <c r="O22" i="7"/>
  <c r="O21" i="7"/>
  <c r="O19" i="7"/>
  <c r="O18" i="7"/>
  <c r="O17" i="7"/>
  <c r="O16" i="7"/>
  <c r="O15" i="7"/>
  <c r="O14" i="7"/>
  <c r="O13" i="7"/>
  <c r="O12" i="7"/>
  <c r="O11" i="7"/>
  <c r="O10" i="7"/>
  <c r="O9" i="7"/>
  <c r="O7" i="7"/>
  <c r="O6" i="7"/>
  <c r="O5" i="7"/>
  <c r="O4" i="7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24" i="5"/>
  <c r="O22" i="5"/>
  <c r="O21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26" i="6"/>
  <c r="O25" i="6"/>
  <c r="O24" i="6"/>
  <c r="O23" i="6"/>
  <c r="O22" i="6"/>
  <c r="O21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15" i="3"/>
  <c r="O27" i="3"/>
  <c r="O4" i="3"/>
  <c r="O8" i="3"/>
  <c r="O12" i="3"/>
  <c r="O16" i="3"/>
  <c r="O24" i="3"/>
  <c r="O23" i="3"/>
  <c r="O5" i="3"/>
  <c r="O9" i="3"/>
  <c r="O13" i="3"/>
  <c r="O17" i="3"/>
  <c r="O21" i="3"/>
  <c r="O25" i="3"/>
  <c r="O19" i="3"/>
  <c r="O6" i="3"/>
  <c r="O10" i="3"/>
  <c r="O14" i="3"/>
  <c r="O18" i="3"/>
  <c r="O22" i="3"/>
  <c r="O26" i="3"/>
  <c r="O7" i="2"/>
  <c r="O4" i="2"/>
  <c r="O9" i="2"/>
  <c r="O18" i="2"/>
  <c r="O8" i="2"/>
  <c r="O6" i="2"/>
  <c r="O5" i="2"/>
  <c r="O23" i="2"/>
  <c r="O24" i="2"/>
  <c r="O25" i="2"/>
  <c r="O26" i="2"/>
  <c r="O28" i="2"/>
  <c r="O27" i="2"/>
</calcChain>
</file>

<file path=xl/sharedStrings.xml><?xml version="1.0" encoding="utf-8"?>
<sst xmlns="http://schemas.openxmlformats.org/spreadsheetml/2006/main" count="667" uniqueCount="329">
  <si>
    <t>Skok daleký</t>
  </si>
  <si>
    <t>Číslo</t>
  </si>
  <si>
    <t>Atlet</t>
  </si>
  <si>
    <t>Ročník</t>
  </si>
  <si>
    <t>Výkon</t>
  </si>
  <si>
    <t>Pořadí</t>
  </si>
  <si>
    <t>p. 2</t>
  </si>
  <si>
    <t>p. 1</t>
  </si>
  <si>
    <t>p. 3</t>
  </si>
  <si>
    <t>Běh 50 m př.</t>
  </si>
  <si>
    <t>Běh 300 m</t>
  </si>
  <si>
    <t>Hod kriket</t>
  </si>
  <si>
    <t>Ř.</t>
  </si>
  <si>
    <t>Skok z místa</t>
  </si>
  <si>
    <t>číslo</t>
  </si>
  <si>
    <t>Běh 60 m př.</t>
  </si>
  <si>
    <t>Běh 500 m</t>
  </si>
  <si>
    <t>Vrh koulí 2</t>
  </si>
  <si>
    <t>Vrh koulí 3</t>
  </si>
  <si>
    <t>Vrh koulí 4</t>
  </si>
  <si>
    <t>Medicinbal</t>
  </si>
  <si>
    <t>atlet 1</t>
  </si>
  <si>
    <t>atlet 2</t>
  </si>
  <si>
    <t>atlet 3</t>
  </si>
  <si>
    <t>atlet 4</t>
  </si>
  <si>
    <t>výkon</t>
  </si>
  <si>
    <t>Karim Deif, 2008</t>
  </si>
  <si>
    <t>Patrik Geist, 2008</t>
  </si>
  <si>
    <t>Václav Marhoul, 2008</t>
  </si>
  <si>
    <t>Ondřej Šátek, 2005</t>
  </si>
  <si>
    <t>Eliška Stoklasová, 2007</t>
  </si>
  <si>
    <t>Jan Boháč, 2005</t>
  </si>
  <si>
    <t>Julie Vosátková, 2007</t>
  </si>
  <si>
    <t>Karolína Lacková, 2006</t>
  </si>
  <si>
    <t>Kristýna Bradová, 2006</t>
  </si>
  <si>
    <t>Veronika Vrbová, 2005</t>
  </si>
  <si>
    <t>Matěj Hercik, 2006</t>
  </si>
  <si>
    <t>Vanesa Vrbová, 2008</t>
  </si>
  <si>
    <t>Eliška Lacková, 2008</t>
  </si>
  <si>
    <t>Anna Břízková, 2008</t>
  </si>
  <si>
    <t>Lea Bradová, 2008</t>
  </si>
  <si>
    <t>Lucie Jonáková, 2004</t>
  </si>
  <si>
    <t>Veronika Jonáková, 2007</t>
  </si>
  <si>
    <t>Antonín Skaloš, 2008</t>
  </si>
  <si>
    <t>Jan Parobek, 2008</t>
  </si>
  <si>
    <t>Šimon Pavlík, 2009</t>
  </si>
  <si>
    <t>pořadí</t>
  </si>
  <si>
    <t>Veronika Dvořáková, 2006</t>
  </si>
  <si>
    <t>Oddíl</t>
  </si>
  <si>
    <t>Štafety - JAZ, 19. 5. 2018</t>
  </si>
  <si>
    <t>Kategorie: Minipřípravka (2011-2012), dívky</t>
  </si>
  <si>
    <t>Jarní atletické závody (19. 5. 2018)</t>
  </si>
  <si>
    <t>Kategorie: Elévové I (2009-2010), dívky</t>
  </si>
  <si>
    <t>Kategorie: Elévové II (2007-2008), dívky</t>
  </si>
  <si>
    <t>Kategorie: Minipřípravka (2011-2012), chlapci</t>
  </si>
  <si>
    <t>Kategorie: Elévové I (2009-2010), chlapci</t>
  </si>
  <si>
    <t>Kategorie: Elévové II (2007-2008), chlapci</t>
  </si>
  <si>
    <t>Kategorie: Ml. žákyně (2005-2006)</t>
  </si>
  <si>
    <t>Kategorie: Ml. žáci (2005-2006)</t>
  </si>
  <si>
    <t>Kategorie: St. žákyně (2003-2004)</t>
  </si>
  <si>
    <t>Kategorie: St. žáci (2003-2004)</t>
  </si>
  <si>
    <t>Hod raketka</t>
  </si>
  <si>
    <t>Slalom</t>
  </si>
  <si>
    <t>Člunkový běh</t>
  </si>
  <si>
    <t>Adam Deliš</t>
  </si>
  <si>
    <t>Ruby Říčany</t>
  </si>
  <si>
    <t>Sofie Kusáková</t>
  </si>
  <si>
    <t>Elenka Cimprichová</t>
  </si>
  <si>
    <t>AORIC</t>
  </si>
  <si>
    <t>Laura Fialova</t>
  </si>
  <si>
    <t>Barbora Vanišová</t>
  </si>
  <si>
    <t>Bára Tabulková</t>
  </si>
  <si>
    <t xml:space="preserve">Olivia Greenová </t>
  </si>
  <si>
    <t>Adéla  Dvorská</t>
  </si>
  <si>
    <t>Anežka Kubíčková</t>
  </si>
  <si>
    <t>Atletika Stará Boleslav</t>
  </si>
  <si>
    <t>Apolena Pavlíková</t>
  </si>
  <si>
    <t>Aurelie Koucká</t>
  </si>
  <si>
    <t>Barbora Vaněčková</t>
  </si>
  <si>
    <t>Denisa Dupačová</t>
  </si>
  <si>
    <t>Karla Burdová</t>
  </si>
  <si>
    <t>Marie Chaloupková</t>
  </si>
  <si>
    <t>Mirošovice u Prahy</t>
  </si>
  <si>
    <t>Sofie Pragerová</t>
  </si>
  <si>
    <t>Bez oddílové příslušnosti</t>
  </si>
  <si>
    <t>Veronika Dobiášová</t>
  </si>
  <si>
    <t>Viktorie Sallerová</t>
  </si>
  <si>
    <t>Adéla Dorňáková</t>
  </si>
  <si>
    <t>Adéla Strnadová</t>
  </si>
  <si>
    <t>Adriana Fagošová</t>
  </si>
  <si>
    <t>Aneta Nejedlíková</t>
  </si>
  <si>
    <t xml:space="preserve">Stella  Papoušková </t>
  </si>
  <si>
    <t>Atletika Jižní Město</t>
  </si>
  <si>
    <t>Veronika Šůchová</t>
  </si>
  <si>
    <t>Josef Pittner</t>
  </si>
  <si>
    <t>TJ Neratovice</t>
  </si>
  <si>
    <t>Tonda Čadil</t>
  </si>
  <si>
    <t>Sebastian CHADIMA</t>
  </si>
  <si>
    <t>Matyáš Borovička</t>
  </si>
  <si>
    <t>Eliáš Čančík</t>
  </si>
  <si>
    <t>Ondřej Štěpánek</t>
  </si>
  <si>
    <t>T. J. Sokol Říčany a Radošovice</t>
  </si>
  <si>
    <t>Rudolf Čechman</t>
  </si>
  <si>
    <t>Štěpán  Stoklasa</t>
  </si>
  <si>
    <t>Martin Jeřábek</t>
  </si>
  <si>
    <t>Jusef Deif</t>
  </si>
  <si>
    <t>ŠSK Újezd nad Lesy</t>
  </si>
  <si>
    <t>Daniel Oubrecht</t>
  </si>
  <si>
    <t>Vojtěch Pečínka</t>
  </si>
  <si>
    <t>David Jirků</t>
  </si>
  <si>
    <t>Adam Suchánek</t>
  </si>
  <si>
    <t>Filip VObecký</t>
  </si>
  <si>
    <t>Atletika Benešov</t>
  </si>
  <si>
    <t>Lukáš Vobecký</t>
  </si>
  <si>
    <t xml:space="preserve">Matěj  Mysliveček </t>
  </si>
  <si>
    <t>Mikulas Beranek</t>
  </si>
  <si>
    <t>Oliver McFadyen</t>
  </si>
  <si>
    <t>Samer Deif</t>
  </si>
  <si>
    <t>Samuel Brezovar</t>
  </si>
  <si>
    <t>Tomáš Brejcha</t>
  </si>
  <si>
    <t>Alex Bárta</t>
  </si>
  <si>
    <t>TJ Sokol I. Smíchov</t>
  </si>
  <si>
    <t>David Vašek</t>
  </si>
  <si>
    <t>Lukáš Tříska</t>
  </si>
  <si>
    <t>Šimon Novotný</t>
  </si>
  <si>
    <t>Šimon Kövešlygety</t>
  </si>
  <si>
    <t>Šimon Pavlík</t>
  </si>
  <si>
    <t>Tomáš Skalka</t>
  </si>
  <si>
    <t>Tomáš Ponert</t>
  </si>
  <si>
    <t>Atletika Líbeznice</t>
  </si>
  <si>
    <t>Vojtěch Votruba</t>
  </si>
  <si>
    <t>Vojtěch Sehnoutka</t>
  </si>
  <si>
    <t>Lea Bradová</t>
  </si>
  <si>
    <t>Eliška Lacková</t>
  </si>
  <si>
    <t>Anna Břízková</t>
  </si>
  <si>
    <t>Mariana Langerová</t>
  </si>
  <si>
    <t xml:space="preserve">Viktorie  Melišíková </t>
  </si>
  <si>
    <t>TJ Dukla Praha</t>
  </si>
  <si>
    <t>Julie Vosátková</t>
  </si>
  <si>
    <t>Eliška Stoklasová</t>
  </si>
  <si>
    <t>Vanda Kalašová</t>
  </si>
  <si>
    <t>Lucie Rambousková</t>
  </si>
  <si>
    <t>Veronika Jonáková</t>
  </si>
  <si>
    <t>Madeleine Thirouard</t>
  </si>
  <si>
    <t>Ema Dobiášová</t>
  </si>
  <si>
    <t>Marie Ćepičková</t>
  </si>
  <si>
    <t>Vanesa Vrbová</t>
  </si>
  <si>
    <t>Anežka  Rathouská</t>
  </si>
  <si>
    <t>Barbora Burdová</t>
  </si>
  <si>
    <t>Ella Hölgye</t>
  </si>
  <si>
    <t>Ema Smíšková</t>
  </si>
  <si>
    <t xml:space="preserve">Eva Greenová </t>
  </si>
  <si>
    <t>Julie Šimůnková</t>
  </si>
  <si>
    <t>Lucie Vokounová</t>
  </si>
  <si>
    <t>Atletika Neratovice</t>
  </si>
  <si>
    <t>Lucie Kawuloková</t>
  </si>
  <si>
    <t>Markéta Pragerová</t>
  </si>
  <si>
    <t>Stela Ester Teclová</t>
  </si>
  <si>
    <t>Veronika Havlíčková</t>
  </si>
  <si>
    <t>SK Babice</t>
  </si>
  <si>
    <t>Viktorie  Dorňáková</t>
  </si>
  <si>
    <t>Matěj Žilka</t>
  </si>
  <si>
    <t>Patrik Geist</t>
  </si>
  <si>
    <t>František Šembera</t>
  </si>
  <si>
    <t>Karim Deif</t>
  </si>
  <si>
    <t>štěpán Tabulka</t>
  </si>
  <si>
    <t>Vašek Marhoul</t>
  </si>
  <si>
    <t>Antonín Skaloš</t>
  </si>
  <si>
    <t>Jan Parobek</t>
  </si>
  <si>
    <t>Adam Adler</t>
  </si>
  <si>
    <t>Hugo  Brezovar</t>
  </si>
  <si>
    <t>Jan Brych</t>
  </si>
  <si>
    <t>Matěj Prokeš</t>
  </si>
  <si>
    <t>Štěpán Čančík</t>
  </si>
  <si>
    <t>Václav Mráz</t>
  </si>
  <si>
    <t>Jiří Šetlík</t>
  </si>
  <si>
    <t>Marek Fagoš</t>
  </si>
  <si>
    <t>Matěj Pavlas</t>
  </si>
  <si>
    <t>Maxim Bárta</t>
  </si>
  <si>
    <t>Richard Jedlička</t>
  </si>
  <si>
    <t>Tomáš Rudolf</t>
  </si>
  <si>
    <t>Vojtěch Rozehnal</t>
  </si>
  <si>
    <t xml:space="preserve">Anna Čermáková </t>
  </si>
  <si>
    <t>Bára Čadilová</t>
  </si>
  <si>
    <t>Ela Švadlenová</t>
  </si>
  <si>
    <t>Gabriela Sýkorová</t>
  </si>
  <si>
    <t>Karolína Votrubová</t>
  </si>
  <si>
    <t>Kateřina Šimůnková</t>
  </si>
  <si>
    <t>Lucie Šimůnková</t>
  </si>
  <si>
    <t>Lucie Hubková</t>
  </si>
  <si>
    <t>Tereza Vanišová</t>
  </si>
  <si>
    <t xml:space="preserve">Victoria  Seaton </t>
  </si>
  <si>
    <t>Adéla Čevelová</t>
  </si>
  <si>
    <t>Alžběta Břízková</t>
  </si>
  <si>
    <t>Anna Švadlenová</t>
  </si>
  <si>
    <t>Daniela Stehlíková</t>
  </si>
  <si>
    <t>Eliška Carlson</t>
  </si>
  <si>
    <t>Ella  Pischnothová</t>
  </si>
  <si>
    <t>Eva Mátlová</t>
  </si>
  <si>
    <t>Jolana Štěpánová</t>
  </si>
  <si>
    <t>Karolína Horáčková</t>
  </si>
  <si>
    <t>Marie Thirouard</t>
  </si>
  <si>
    <t>Nela  Hajná</t>
  </si>
  <si>
    <t>Nikol Praženková</t>
  </si>
  <si>
    <t>Nina Štěpánová</t>
  </si>
  <si>
    <t>Sofie Erbsová</t>
  </si>
  <si>
    <t>Sofie Kawuloková</t>
  </si>
  <si>
    <t>Šárka Zusková</t>
  </si>
  <si>
    <t>Tereza Doudová</t>
  </si>
  <si>
    <t xml:space="preserve">Tereza  Baťková </t>
  </si>
  <si>
    <t>Zuzana Žilková</t>
  </si>
  <si>
    <t>Jakub Kazda</t>
  </si>
  <si>
    <t xml:space="preserve">Spartak Čelákovice </t>
  </si>
  <si>
    <t>Marek Čevela</t>
  </si>
  <si>
    <t>Erik Spies</t>
  </si>
  <si>
    <t>Jakub Buchta</t>
  </si>
  <si>
    <t>Ragby Říčany</t>
  </si>
  <si>
    <t>Jakub Berka</t>
  </si>
  <si>
    <t>Jan Jeřábek</t>
  </si>
  <si>
    <t>Patrik Spies</t>
  </si>
  <si>
    <t>Petr Lamplot</t>
  </si>
  <si>
    <t>Prokop Kalhous</t>
  </si>
  <si>
    <t>Vít Sehnoutka</t>
  </si>
  <si>
    <t>Adam PREPLETANY</t>
  </si>
  <si>
    <t>zatim zadny</t>
  </si>
  <si>
    <t>Jakub Ponert</t>
  </si>
  <si>
    <t>Kryštof Kulíšek</t>
  </si>
  <si>
    <t>Lukáš Zámečník</t>
  </si>
  <si>
    <t>Ondřej Pavlas</t>
  </si>
  <si>
    <t>zatim zadny, od 1.9. Sokol Říčany</t>
  </si>
  <si>
    <t>Šimon Král</t>
  </si>
  <si>
    <t>Tomáš  Rambousek</t>
  </si>
  <si>
    <t>Tomáš  Kazda</t>
  </si>
  <si>
    <t>Valentýn Černohorský</t>
  </si>
  <si>
    <t>Vojtěch Marhoul</t>
  </si>
  <si>
    <t>Matěj Hercik</t>
  </si>
  <si>
    <t>Jan Boháč</t>
  </si>
  <si>
    <t>Ondřej Šátek</t>
  </si>
  <si>
    <t>Vojtěch  Šašek</t>
  </si>
  <si>
    <t>Jiří Kotek</t>
  </si>
  <si>
    <t>Matěj Kovář</t>
  </si>
  <si>
    <t>Štěpán Kus</t>
  </si>
  <si>
    <t>Karolína Lacková</t>
  </si>
  <si>
    <t>Kristýna Bradová</t>
  </si>
  <si>
    <t>Sára Hajná</t>
  </si>
  <si>
    <t>Barbora Dolanová</t>
  </si>
  <si>
    <t>Kateřina Černohorská</t>
  </si>
  <si>
    <t>Veronika Vrbová</t>
  </si>
  <si>
    <t>Karolína Brožová</t>
  </si>
  <si>
    <t>SK Sokol Zlatníky</t>
  </si>
  <si>
    <t>Eliška Vosátková</t>
  </si>
  <si>
    <t>Petra Šeligová</t>
  </si>
  <si>
    <t>Andrea Brejchová</t>
  </si>
  <si>
    <t>Kateřina Koudelková</t>
  </si>
  <si>
    <t>Mia Viktoria Teclová</t>
  </si>
  <si>
    <t>Julie Smíšková</t>
  </si>
  <si>
    <t>Klára Nekovářová</t>
  </si>
  <si>
    <t>Vojtěch Haiš</t>
  </si>
  <si>
    <t>Václav Wertheim</t>
  </si>
  <si>
    <t>TJ Sokol Kralupy nad Vltavou</t>
  </si>
  <si>
    <t>Lucie Jonáková</t>
  </si>
  <si>
    <t>Dan Macinauer</t>
  </si>
  <si>
    <t>Nela Šloufová</t>
  </si>
  <si>
    <t>Hostivař</t>
  </si>
  <si>
    <t>Šimon Rathouský</t>
  </si>
  <si>
    <t>Jonáš Lang</t>
  </si>
  <si>
    <t>Johana Machovcová</t>
  </si>
  <si>
    <t>Liliana Bönischová</t>
  </si>
  <si>
    <t>Tereza Dufková</t>
  </si>
  <si>
    <t>Ella Macinauerová</t>
  </si>
  <si>
    <t>Rugby Říčany</t>
  </si>
  <si>
    <t>Valentýna Koláčková</t>
  </si>
  <si>
    <t>Štěpán Kus, 2006</t>
  </si>
  <si>
    <t>Stella Teclová, 2008</t>
  </si>
  <si>
    <t>Johana Machovcová, 2008</t>
  </si>
  <si>
    <t>V. Rozehnal</t>
  </si>
  <si>
    <t>F. Vobecký</t>
  </si>
  <si>
    <t>L. Vobecký</t>
  </si>
  <si>
    <t>M. Prokeš</t>
  </si>
  <si>
    <t>T. Ponert</t>
  </si>
  <si>
    <t>L. Tříska</t>
  </si>
  <si>
    <t>M. Žilka</t>
  </si>
  <si>
    <t>L. Fialová</t>
  </si>
  <si>
    <t>A. Fagošová</t>
  </si>
  <si>
    <t>E. Macinauerová</t>
  </si>
  <si>
    <t>E. Cimprich</t>
  </si>
  <si>
    <t>J. Šimůnková</t>
  </si>
  <si>
    <t>M. Langerová</t>
  </si>
  <si>
    <t>L. Vokounová</t>
  </si>
  <si>
    <t>V. Melišíková</t>
  </si>
  <si>
    <t>T. Rambousek</t>
  </si>
  <si>
    <t>E. Pischnotková</t>
  </si>
  <si>
    <t>L. Rambousková</t>
  </si>
  <si>
    <t>K. Kulíšek</t>
  </si>
  <si>
    <t>J. Smíšková</t>
  </si>
  <si>
    <t>K. Nekovářová</t>
  </si>
  <si>
    <t>E. Vosátková</t>
  </si>
  <si>
    <t>M. Teclová</t>
  </si>
  <si>
    <t>V. Šuchová</t>
  </si>
  <si>
    <t>T. Dufková</t>
  </si>
  <si>
    <t>B. Burdová</t>
  </si>
  <si>
    <t>L. Kavuloková</t>
  </si>
  <si>
    <t>A. Rothouzská</t>
  </si>
  <si>
    <t>Š. Rathouský</t>
  </si>
  <si>
    <t>Tomáš Rudolf, 2007</t>
  </si>
  <si>
    <t>Vojtěch Šašek, 2005</t>
  </si>
  <si>
    <t>Matěj Kovář, 2006</t>
  </si>
  <si>
    <t>František Šembera, 2007</t>
  </si>
  <si>
    <t>Ella Hölgye, 2008</t>
  </si>
  <si>
    <t>Oliver McFadyen, 2010</t>
  </si>
  <si>
    <t>Adéla Dvorská, 2010</t>
  </si>
  <si>
    <t>Ema Dobiášová, 2008</t>
  </si>
  <si>
    <t>Veronika Dobiášová, 2010</t>
  </si>
  <si>
    <t>Matyáš Borovička, 2012</t>
  </si>
  <si>
    <t>Alex Bárta, 2009</t>
  </si>
  <si>
    <t>Viktorie  Dorňáková, 2007</t>
  </si>
  <si>
    <t>Marek Fagoš, 2007</t>
  </si>
  <si>
    <t>Václav Mráz, 2008</t>
  </si>
  <si>
    <t>Ondřej Štěpánek 2009</t>
  </si>
  <si>
    <t>Jedlička</t>
  </si>
  <si>
    <t>Pavlas</t>
  </si>
  <si>
    <t>Adler</t>
  </si>
  <si>
    <t>Votruba</t>
  </si>
  <si>
    <t>Votrubová</t>
  </si>
  <si>
    <t>Stehlíková</t>
  </si>
  <si>
    <t>Čermáková</t>
  </si>
  <si>
    <t>Žilková</t>
  </si>
  <si>
    <t>Deif</t>
  </si>
  <si>
    <t>Tříska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</si>
</sst>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7" fontId="0" fillId="0" borderId="8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0" fillId="0" borderId="23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1" fontId="0" fillId="0" borderId="25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7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" fontId="7" fillId="0" borderId="3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textRotation="90"/>
    </xf>
    <xf numFmtId="1" fontId="1" fillId="0" borderId="5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</cellXfs>
  <cellStyles count="1">
    <cellStyle name="Normální" xfId="0" builtinId="0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3" tint="0.79998168889431442"/>
          <bgColor theme="3" tint="0.79998168889431442"/>
        </patternFill>
      </fill>
    </dxf>
    <dxf>
      <fill>
        <patternFill>
          <fgColor rgb="FF00B050"/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showZeros="0" tabSelected="1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7" width="8.85546875" style="1"/>
    <col min="18" max="18" width="19.85546875" style="1" bestFit="1" customWidth="1"/>
    <col min="19" max="16384" width="8.85546875" style="1"/>
  </cols>
  <sheetData>
    <row r="1" spans="1:16" ht="22.15" customHeight="1" x14ac:dyDescent="0.25">
      <c r="A1" s="45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9"/>
      <c r="C2" s="8"/>
      <c r="D2" s="91" t="s">
        <v>3</v>
      </c>
      <c r="E2" s="96" t="s">
        <v>48</v>
      </c>
      <c r="F2" s="93" t="s">
        <v>62</v>
      </c>
      <c r="G2" s="94"/>
      <c r="H2" s="95" t="s">
        <v>63</v>
      </c>
      <c r="I2" s="95"/>
      <c r="J2" s="93" t="s">
        <v>11</v>
      </c>
      <c r="K2" s="95"/>
      <c r="L2" s="93" t="s">
        <v>13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4</v>
      </c>
      <c r="C4" s="26" t="s">
        <v>182</v>
      </c>
      <c r="D4" s="17">
        <v>2012</v>
      </c>
      <c r="E4" s="83" t="s">
        <v>68</v>
      </c>
      <c r="F4" s="39">
        <v>13.35</v>
      </c>
      <c r="G4" s="18">
        <f t="shared" ref="G4:G34" si="0">IF(ISNUMBER(F4),RANK(F4,F$4:F$34,1),"")</f>
        <v>28</v>
      </c>
      <c r="H4" s="39">
        <v>17.04</v>
      </c>
      <c r="I4" s="16">
        <f t="shared" ref="I4:I34" si="1">IF(ISNUMBER(H4),RANK(H4,H$4:H$34,1),"")</f>
        <v>30</v>
      </c>
      <c r="J4" s="39">
        <v>4.38</v>
      </c>
      <c r="K4" s="16">
        <f t="shared" ref="K4:K34" si="2">IF(ISNUMBER(J4),RANK(J4,J$4:J$34,0),"")</f>
        <v>24</v>
      </c>
      <c r="L4" s="31">
        <v>108</v>
      </c>
      <c r="M4" s="32">
        <v>113</v>
      </c>
      <c r="N4" s="33">
        <v>113</v>
      </c>
      <c r="O4" s="18">
        <f t="shared" ref="O4:O34" si="3">IF(P4&gt;0,RANK(P4,P$4:P$34,0),"")</f>
        <v>26</v>
      </c>
      <c r="P4" s="1">
        <f>IF(SUM(L4:N4)&gt;0,SUM(LARGE(L4:N4,1),(LARGE(L4:N4,2)/1000),(LARGE(L4:N4,3)/1000000)),0)</f>
        <v>113.113108</v>
      </c>
    </row>
    <row r="5" spans="1:16" ht="23.1" customHeight="1" x14ac:dyDescent="0.25">
      <c r="A5" s="15">
        <v>2</v>
      </c>
      <c r="B5" s="37">
        <v>15</v>
      </c>
      <c r="C5" s="26" t="s">
        <v>183</v>
      </c>
      <c r="D5" s="17">
        <v>2012</v>
      </c>
      <c r="E5" s="83" t="s">
        <v>68</v>
      </c>
      <c r="F5" s="39">
        <v>12.02</v>
      </c>
      <c r="G5" s="18">
        <f t="shared" si="0"/>
        <v>23</v>
      </c>
      <c r="H5" s="39">
        <v>14.93</v>
      </c>
      <c r="I5" s="16">
        <f t="shared" si="1"/>
        <v>22</v>
      </c>
      <c r="J5" s="39">
        <v>3.88</v>
      </c>
      <c r="K5" s="16">
        <f t="shared" si="2"/>
        <v>28</v>
      </c>
      <c r="L5" s="31">
        <v>117</v>
      </c>
      <c r="M5" s="32">
        <v>105</v>
      </c>
      <c r="N5" s="33">
        <v>111</v>
      </c>
      <c r="O5" s="18">
        <f t="shared" si="3"/>
        <v>24</v>
      </c>
      <c r="P5" s="1">
        <f t="shared" ref="P5:P34" si="4">IF(SUM(L5:N5)&gt;0,SUM(LARGE(L5:N5,1),LARGE(L5:N5,2)/1000,LARGE(L5:N5,3)/1000000),0)</f>
        <v>117.11110500000001</v>
      </c>
    </row>
    <row r="6" spans="1:16" ht="23.1" customHeight="1" x14ac:dyDescent="0.25">
      <c r="A6" s="15">
        <v>3</v>
      </c>
      <c r="B6" s="37">
        <v>27</v>
      </c>
      <c r="C6" s="26" t="s">
        <v>184</v>
      </c>
      <c r="D6" s="17">
        <v>2012</v>
      </c>
      <c r="E6" s="83" t="s">
        <v>84</v>
      </c>
      <c r="F6" s="39">
        <v>12.92</v>
      </c>
      <c r="G6" s="18">
        <f t="shared" si="0"/>
        <v>27</v>
      </c>
      <c r="H6" s="39">
        <v>15.46</v>
      </c>
      <c r="I6" s="16">
        <f t="shared" si="1"/>
        <v>26</v>
      </c>
      <c r="J6" s="39">
        <v>3.75</v>
      </c>
      <c r="K6" s="16">
        <f t="shared" si="2"/>
        <v>29</v>
      </c>
      <c r="L6" s="31">
        <v>98</v>
      </c>
      <c r="M6" s="32">
        <v>112</v>
      </c>
      <c r="N6" s="33">
        <v>101</v>
      </c>
      <c r="O6" s="18">
        <f t="shared" si="3"/>
        <v>28</v>
      </c>
      <c r="P6" s="1">
        <f t="shared" si="4"/>
        <v>112.10109799999999</v>
      </c>
    </row>
    <row r="7" spans="1:16" ht="23.1" customHeight="1" x14ac:dyDescent="0.25">
      <c r="A7" s="15">
        <v>4</v>
      </c>
      <c r="B7" s="37">
        <v>20</v>
      </c>
      <c r="C7" s="26" t="s">
        <v>185</v>
      </c>
      <c r="D7" s="17">
        <v>2012</v>
      </c>
      <c r="E7" s="83" t="s">
        <v>68</v>
      </c>
      <c r="F7" s="39">
        <v>12.49</v>
      </c>
      <c r="G7" s="18">
        <f t="shared" si="0"/>
        <v>25</v>
      </c>
      <c r="H7" s="39">
        <v>15.85</v>
      </c>
      <c r="I7" s="16">
        <f t="shared" si="1"/>
        <v>28</v>
      </c>
      <c r="J7" s="39">
        <v>3.15</v>
      </c>
      <c r="K7" s="16">
        <f t="shared" si="2"/>
        <v>30</v>
      </c>
      <c r="L7" s="31">
        <v>117</v>
      </c>
      <c r="M7" s="32">
        <v>125</v>
      </c>
      <c r="N7" s="33">
        <v>127</v>
      </c>
      <c r="O7" s="18">
        <f t="shared" si="3"/>
        <v>14</v>
      </c>
      <c r="P7" s="1">
        <f t="shared" si="4"/>
        <v>127.125117</v>
      </c>
    </row>
    <row r="8" spans="1:16" ht="23.1" customHeight="1" x14ac:dyDescent="0.25">
      <c r="A8" s="15">
        <v>5</v>
      </c>
      <c r="B8" s="37">
        <v>3</v>
      </c>
      <c r="C8" s="26" t="s">
        <v>186</v>
      </c>
      <c r="D8" s="17">
        <v>2012</v>
      </c>
      <c r="E8" s="83" t="s">
        <v>68</v>
      </c>
      <c r="F8" s="39">
        <v>12.61</v>
      </c>
      <c r="G8" s="18">
        <f t="shared" si="0"/>
        <v>26</v>
      </c>
      <c r="H8" s="39">
        <v>15.05</v>
      </c>
      <c r="I8" s="16">
        <f t="shared" si="1"/>
        <v>24</v>
      </c>
      <c r="J8" s="39">
        <v>6.18</v>
      </c>
      <c r="K8" s="16">
        <f t="shared" si="2"/>
        <v>17</v>
      </c>
      <c r="L8" s="31">
        <v>112</v>
      </c>
      <c r="M8" s="32">
        <v>119</v>
      </c>
      <c r="N8" s="33">
        <v>120</v>
      </c>
      <c r="O8" s="18">
        <f t="shared" si="3"/>
        <v>21</v>
      </c>
      <c r="P8" s="1">
        <f t="shared" si="4"/>
        <v>120.119112</v>
      </c>
    </row>
    <row r="9" spans="1:16" ht="23.1" customHeight="1" x14ac:dyDescent="0.25">
      <c r="A9" s="15">
        <v>6</v>
      </c>
      <c r="B9" s="37">
        <v>8</v>
      </c>
      <c r="C9" s="26" t="s">
        <v>187</v>
      </c>
      <c r="D9" s="17">
        <v>2012</v>
      </c>
      <c r="E9" s="83" t="s">
        <v>68</v>
      </c>
      <c r="F9" s="39">
        <v>13.48</v>
      </c>
      <c r="G9" s="18">
        <f t="shared" si="0"/>
        <v>29</v>
      </c>
      <c r="H9" s="39">
        <v>15.53</v>
      </c>
      <c r="I9" s="16">
        <f t="shared" si="1"/>
        <v>27</v>
      </c>
      <c r="J9" s="39">
        <v>4.0599999999999996</v>
      </c>
      <c r="K9" s="16">
        <f t="shared" si="2"/>
        <v>26</v>
      </c>
      <c r="L9" s="31">
        <v>103</v>
      </c>
      <c r="M9" s="32">
        <v>109</v>
      </c>
      <c r="N9" s="33">
        <v>118</v>
      </c>
      <c r="O9" s="18">
        <f t="shared" si="3"/>
        <v>22</v>
      </c>
      <c r="P9" s="1">
        <f t="shared" si="4"/>
        <v>118.10910299999999</v>
      </c>
    </row>
    <row r="10" spans="1:16" ht="23.1" customHeight="1" x14ac:dyDescent="0.25">
      <c r="A10" s="15">
        <v>7</v>
      </c>
      <c r="B10" s="37">
        <v>9</v>
      </c>
      <c r="C10" s="26" t="s">
        <v>188</v>
      </c>
      <c r="D10" s="17">
        <v>2012</v>
      </c>
      <c r="E10" s="83" t="s">
        <v>68</v>
      </c>
      <c r="F10" s="39">
        <v>11.95</v>
      </c>
      <c r="G10" s="18">
        <f t="shared" si="0"/>
        <v>21</v>
      </c>
      <c r="H10" s="39">
        <v>15.08</v>
      </c>
      <c r="I10" s="16">
        <f t="shared" si="1"/>
        <v>25</v>
      </c>
      <c r="J10" s="39">
        <v>4.3600000000000003</v>
      </c>
      <c r="K10" s="16">
        <f t="shared" si="2"/>
        <v>25</v>
      </c>
      <c r="L10" s="31">
        <v>115</v>
      </c>
      <c r="M10" s="32">
        <v>121</v>
      </c>
      <c r="N10" s="33">
        <v>116</v>
      </c>
      <c r="O10" s="18">
        <f t="shared" si="3"/>
        <v>17</v>
      </c>
      <c r="P10" s="1">
        <f t="shared" si="4"/>
        <v>121.11611499999999</v>
      </c>
    </row>
    <row r="11" spans="1:16" ht="23.1" customHeight="1" x14ac:dyDescent="0.25">
      <c r="A11" s="15">
        <v>8</v>
      </c>
      <c r="B11" s="37">
        <v>30</v>
      </c>
      <c r="C11" s="26" t="s">
        <v>189</v>
      </c>
      <c r="D11" s="17">
        <v>2012</v>
      </c>
      <c r="E11" s="83" t="s">
        <v>84</v>
      </c>
      <c r="F11" s="39">
        <v>14.7</v>
      </c>
      <c r="G11" s="18">
        <f t="shared" si="0"/>
        <v>30</v>
      </c>
      <c r="H11" s="39">
        <v>16.18</v>
      </c>
      <c r="I11" s="16">
        <f t="shared" si="1"/>
        <v>29</v>
      </c>
      <c r="J11" s="39">
        <v>5.51</v>
      </c>
      <c r="K11" s="16">
        <f t="shared" si="2"/>
        <v>21</v>
      </c>
      <c r="L11" s="31">
        <v>103</v>
      </c>
      <c r="M11" s="32">
        <v>108</v>
      </c>
      <c r="N11" s="33">
        <v>109</v>
      </c>
      <c r="O11" s="18">
        <f t="shared" si="3"/>
        <v>30</v>
      </c>
      <c r="P11" s="1">
        <f t="shared" si="4"/>
        <v>109.108103</v>
      </c>
    </row>
    <row r="12" spans="1:16" ht="23.1" customHeight="1" x14ac:dyDescent="0.25">
      <c r="A12" s="15">
        <v>9</v>
      </c>
      <c r="B12" s="37">
        <v>25</v>
      </c>
      <c r="C12" s="26" t="s">
        <v>190</v>
      </c>
      <c r="D12" s="17">
        <v>2012</v>
      </c>
      <c r="E12" s="83" t="s">
        <v>68</v>
      </c>
      <c r="F12" s="39">
        <v>11.56</v>
      </c>
      <c r="G12" s="18">
        <f t="shared" si="0"/>
        <v>12</v>
      </c>
      <c r="H12" s="39">
        <v>14.36</v>
      </c>
      <c r="I12" s="16">
        <f t="shared" si="1"/>
        <v>19</v>
      </c>
      <c r="J12" s="39">
        <v>6.81</v>
      </c>
      <c r="K12" s="16">
        <f t="shared" si="2"/>
        <v>13</v>
      </c>
      <c r="L12" s="31">
        <v>103</v>
      </c>
      <c r="M12" s="32">
        <v>105</v>
      </c>
      <c r="N12" s="33">
        <v>121</v>
      </c>
      <c r="O12" s="18">
        <f t="shared" si="3"/>
        <v>19</v>
      </c>
      <c r="P12" s="1">
        <f t="shared" si="4"/>
        <v>121.105103</v>
      </c>
    </row>
    <row r="13" spans="1:16" ht="23.1" customHeight="1" x14ac:dyDescent="0.25">
      <c r="A13" s="15">
        <v>10</v>
      </c>
      <c r="B13" s="37">
        <v>13</v>
      </c>
      <c r="C13" s="26" t="s">
        <v>191</v>
      </c>
      <c r="D13" s="17">
        <v>2012</v>
      </c>
      <c r="E13" s="83" t="s">
        <v>68</v>
      </c>
      <c r="F13" s="39">
        <v>11.72</v>
      </c>
      <c r="G13" s="18">
        <f t="shared" si="0"/>
        <v>14</v>
      </c>
      <c r="H13" s="39">
        <v>13.91</v>
      </c>
      <c r="I13" s="16">
        <f t="shared" si="1"/>
        <v>18</v>
      </c>
      <c r="J13" s="39">
        <v>6.7</v>
      </c>
      <c r="K13" s="16">
        <f t="shared" si="2"/>
        <v>14</v>
      </c>
      <c r="L13" s="31">
        <v>140</v>
      </c>
      <c r="M13" s="32">
        <v>142</v>
      </c>
      <c r="N13" s="33">
        <v>140</v>
      </c>
      <c r="O13" s="18">
        <f t="shared" si="3"/>
        <v>7</v>
      </c>
      <c r="P13" s="1">
        <f t="shared" si="4"/>
        <v>142.14013999999997</v>
      </c>
    </row>
    <row r="14" spans="1:16" ht="23.1" customHeight="1" x14ac:dyDescent="0.25">
      <c r="A14" s="15">
        <v>11</v>
      </c>
      <c r="B14" s="37">
        <v>18</v>
      </c>
      <c r="C14" s="26" t="s">
        <v>192</v>
      </c>
      <c r="D14" s="17">
        <v>2011</v>
      </c>
      <c r="E14" s="83" t="s">
        <v>68</v>
      </c>
      <c r="F14" s="39">
        <v>12.24</v>
      </c>
      <c r="G14" s="18">
        <f t="shared" si="0"/>
        <v>24</v>
      </c>
      <c r="H14" s="39">
        <v>14.88</v>
      </c>
      <c r="I14" s="16">
        <f t="shared" si="1"/>
        <v>21</v>
      </c>
      <c r="J14" s="39">
        <v>5.19</v>
      </c>
      <c r="K14" s="16">
        <f t="shared" si="2"/>
        <v>22</v>
      </c>
      <c r="L14" s="31">
        <v>115</v>
      </c>
      <c r="M14" s="32">
        <v>109</v>
      </c>
      <c r="N14" s="33">
        <v>108</v>
      </c>
      <c r="O14" s="18">
        <f t="shared" si="3"/>
        <v>25</v>
      </c>
      <c r="P14" s="1">
        <f t="shared" si="4"/>
        <v>115.10910799999999</v>
      </c>
    </row>
    <row r="15" spans="1:16" ht="23.1" customHeight="1" x14ac:dyDescent="0.25">
      <c r="A15" s="15">
        <v>12</v>
      </c>
      <c r="B15" s="37">
        <v>7</v>
      </c>
      <c r="C15" s="26" t="s">
        <v>193</v>
      </c>
      <c r="D15" s="17">
        <v>2011</v>
      </c>
      <c r="E15" s="83" t="s">
        <v>68</v>
      </c>
      <c r="F15" s="39">
        <v>10.86</v>
      </c>
      <c r="G15" s="18">
        <f t="shared" si="0"/>
        <v>4</v>
      </c>
      <c r="H15" s="39">
        <v>13.52</v>
      </c>
      <c r="I15" s="16">
        <f t="shared" si="1"/>
        <v>10</v>
      </c>
      <c r="J15" s="39">
        <v>12.03</v>
      </c>
      <c r="K15" s="16">
        <f t="shared" si="2"/>
        <v>5</v>
      </c>
      <c r="L15" s="31">
        <v>137</v>
      </c>
      <c r="M15" s="32">
        <v>142</v>
      </c>
      <c r="N15" s="33">
        <v>0</v>
      </c>
      <c r="O15" s="18">
        <f t="shared" si="3"/>
        <v>8</v>
      </c>
      <c r="P15" s="1">
        <f t="shared" si="4"/>
        <v>142.137</v>
      </c>
    </row>
    <row r="16" spans="1:16" ht="23.1" customHeight="1" x14ac:dyDescent="0.25">
      <c r="A16" s="15">
        <v>13</v>
      </c>
      <c r="B16" s="37">
        <v>28</v>
      </c>
      <c r="C16" s="26" t="s">
        <v>194</v>
      </c>
      <c r="D16" s="17">
        <v>2011</v>
      </c>
      <c r="E16" s="83" t="s">
        <v>68</v>
      </c>
      <c r="F16" s="39">
        <v>11.19</v>
      </c>
      <c r="G16" s="18">
        <f t="shared" si="0"/>
        <v>11</v>
      </c>
      <c r="H16" s="39">
        <v>15.03</v>
      </c>
      <c r="I16" s="16">
        <f t="shared" si="1"/>
        <v>23</v>
      </c>
      <c r="J16" s="39">
        <v>5.04</v>
      </c>
      <c r="K16" s="16">
        <f t="shared" si="2"/>
        <v>23</v>
      </c>
      <c r="L16" s="31">
        <v>113</v>
      </c>
      <c r="M16" s="32">
        <v>109</v>
      </c>
      <c r="N16" s="33">
        <v>117</v>
      </c>
      <c r="O16" s="18">
        <f t="shared" si="3"/>
        <v>23</v>
      </c>
      <c r="P16" s="1">
        <f t="shared" si="4"/>
        <v>117.11310899999999</v>
      </c>
    </row>
    <row r="17" spans="1:16" ht="23.1" customHeight="1" x14ac:dyDescent="0.25">
      <c r="A17" s="15">
        <v>14</v>
      </c>
      <c r="B17" s="37">
        <v>2</v>
      </c>
      <c r="C17" s="26" t="s">
        <v>195</v>
      </c>
      <c r="D17" s="17">
        <v>2011</v>
      </c>
      <c r="E17" s="83" t="s">
        <v>68</v>
      </c>
      <c r="F17" s="39">
        <v>10.86</v>
      </c>
      <c r="G17" s="18">
        <f t="shared" si="0"/>
        <v>4</v>
      </c>
      <c r="H17" s="39">
        <v>13.69</v>
      </c>
      <c r="I17" s="16">
        <f t="shared" si="1"/>
        <v>14</v>
      </c>
      <c r="J17" s="39">
        <v>6.69</v>
      </c>
      <c r="K17" s="16">
        <f t="shared" si="2"/>
        <v>15</v>
      </c>
      <c r="L17" s="31">
        <v>146</v>
      </c>
      <c r="M17" s="32">
        <v>152</v>
      </c>
      <c r="N17" s="33">
        <v>0</v>
      </c>
      <c r="O17" s="18">
        <f t="shared" si="3"/>
        <v>3</v>
      </c>
      <c r="P17" s="1">
        <f t="shared" si="4"/>
        <v>152.14599999999999</v>
      </c>
    </row>
    <row r="18" spans="1:16" ht="23.1" customHeight="1" x14ac:dyDescent="0.25">
      <c r="A18" s="15">
        <v>15</v>
      </c>
      <c r="B18" s="37">
        <v>11</v>
      </c>
      <c r="C18" s="26" t="s">
        <v>196</v>
      </c>
      <c r="D18" s="17">
        <v>2011</v>
      </c>
      <c r="E18" s="83" t="s">
        <v>68</v>
      </c>
      <c r="F18" s="39">
        <v>11.94</v>
      </c>
      <c r="G18" s="18">
        <f t="shared" si="0"/>
        <v>20</v>
      </c>
      <c r="H18" s="39">
        <v>13.84</v>
      </c>
      <c r="I18" s="16">
        <f t="shared" si="1"/>
        <v>16</v>
      </c>
      <c r="J18" s="39">
        <v>5.93</v>
      </c>
      <c r="K18" s="16">
        <f t="shared" si="2"/>
        <v>19</v>
      </c>
      <c r="L18" s="31">
        <v>128</v>
      </c>
      <c r="M18" s="32">
        <v>124</v>
      </c>
      <c r="N18" s="33">
        <v>115</v>
      </c>
      <c r="O18" s="18">
        <f t="shared" si="3"/>
        <v>13</v>
      </c>
      <c r="P18" s="1">
        <f t="shared" si="4"/>
        <v>128.12411499999999</v>
      </c>
    </row>
    <row r="19" spans="1:16" ht="23.1" customHeight="1" x14ac:dyDescent="0.25">
      <c r="A19" s="15">
        <v>16</v>
      </c>
      <c r="B19" s="37">
        <v>16</v>
      </c>
      <c r="C19" s="26" t="s">
        <v>197</v>
      </c>
      <c r="D19" s="17">
        <v>2011</v>
      </c>
      <c r="E19" s="83" t="s">
        <v>129</v>
      </c>
      <c r="F19" s="39">
        <v>10.92</v>
      </c>
      <c r="G19" s="18">
        <f t="shared" si="0"/>
        <v>6</v>
      </c>
      <c r="H19" s="39">
        <v>12.53</v>
      </c>
      <c r="I19" s="16">
        <f t="shared" si="1"/>
        <v>2</v>
      </c>
      <c r="J19" s="39">
        <v>12.66</v>
      </c>
      <c r="K19" s="16">
        <f t="shared" si="2"/>
        <v>4</v>
      </c>
      <c r="L19" s="31">
        <v>154</v>
      </c>
      <c r="M19" s="32">
        <v>155</v>
      </c>
      <c r="N19" s="33">
        <v>157</v>
      </c>
      <c r="O19" s="18">
        <f t="shared" si="3"/>
        <v>2</v>
      </c>
      <c r="P19" s="1">
        <f t="shared" si="4"/>
        <v>157.15515400000001</v>
      </c>
    </row>
    <row r="20" spans="1:16" ht="23.1" customHeight="1" x14ac:dyDescent="0.25">
      <c r="A20" s="15">
        <v>17</v>
      </c>
      <c r="B20" s="37">
        <v>5</v>
      </c>
      <c r="C20" s="26" t="s">
        <v>198</v>
      </c>
      <c r="D20" s="17">
        <v>2011</v>
      </c>
      <c r="E20" s="83" t="s">
        <v>68</v>
      </c>
      <c r="F20" s="39">
        <v>11.18</v>
      </c>
      <c r="G20" s="18">
        <f t="shared" si="0"/>
        <v>10</v>
      </c>
      <c r="H20" s="39">
        <v>13.71</v>
      </c>
      <c r="I20" s="16">
        <f t="shared" si="1"/>
        <v>15</v>
      </c>
      <c r="J20" s="39">
        <v>6.26</v>
      </c>
      <c r="K20" s="16">
        <f t="shared" si="2"/>
        <v>16</v>
      </c>
      <c r="L20" s="31">
        <v>109</v>
      </c>
      <c r="M20" s="32">
        <v>108</v>
      </c>
      <c r="N20" s="33">
        <v>111</v>
      </c>
      <c r="O20" s="18">
        <f t="shared" si="3"/>
        <v>29</v>
      </c>
      <c r="P20" s="1">
        <f t="shared" si="4"/>
        <v>111.10910799999999</v>
      </c>
    </row>
    <row r="21" spans="1:16" ht="23.1" customHeight="1" x14ac:dyDescent="0.25">
      <c r="A21" s="15">
        <v>18</v>
      </c>
      <c r="B21" s="37">
        <v>22</v>
      </c>
      <c r="C21" s="26" t="s">
        <v>199</v>
      </c>
      <c r="D21" s="17">
        <v>2011</v>
      </c>
      <c r="E21" s="83" t="s">
        <v>68</v>
      </c>
      <c r="F21" s="39">
        <v>10.11</v>
      </c>
      <c r="G21" s="18">
        <f t="shared" si="0"/>
        <v>1</v>
      </c>
      <c r="H21" s="39">
        <v>12.03</v>
      </c>
      <c r="I21" s="16">
        <f t="shared" si="1"/>
        <v>1</v>
      </c>
      <c r="J21" s="39">
        <v>12.7</v>
      </c>
      <c r="K21" s="16">
        <f t="shared" si="2"/>
        <v>3</v>
      </c>
      <c r="L21" s="31">
        <v>162</v>
      </c>
      <c r="M21" s="32">
        <v>165</v>
      </c>
      <c r="N21" s="33">
        <v>158</v>
      </c>
      <c r="O21" s="18">
        <f t="shared" si="3"/>
        <v>1</v>
      </c>
      <c r="P21" s="1">
        <f t="shared" si="4"/>
        <v>165.16215800000001</v>
      </c>
    </row>
    <row r="22" spans="1:16" ht="23.1" customHeight="1" x14ac:dyDescent="0.25">
      <c r="A22" s="15">
        <v>19</v>
      </c>
      <c r="B22" s="37">
        <v>1</v>
      </c>
      <c r="C22" s="26" t="s">
        <v>200</v>
      </c>
      <c r="D22" s="17">
        <v>2011</v>
      </c>
      <c r="E22" s="83" t="s">
        <v>68</v>
      </c>
      <c r="F22" s="39">
        <v>10.83</v>
      </c>
      <c r="G22" s="18">
        <f t="shared" si="0"/>
        <v>3</v>
      </c>
      <c r="H22" s="39">
        <v>13.07</v>
      </c>
      <c r="I22" s="16">
        <f t="shared" si="1"/>
        <v>5</v>
      </c>
      <c r="J22" s="39">
        <v>15.85</v>
      </c>
      <c r="K22" s="16">
        <f t="shared" si="2"/>
        <v>1</v>
      </c>
      <c r="L22" s="31">
        <v>138</v>
      </c>
      <c r="M22" s="32">
        <v>141</v>
      </c>
      <c r="N22" s="33">
        <v>138</v>
      </c>
      <c r="O22" s="18">
        <f t="shared" si="3"/>
        <v>9</v>
      </c>
      <c r="P22" s="1">
        <f t="shared" si="4"/>
        <v>141.138138</v>
      </c>
    </row>
    <row r="23" spans="1:16" ht="23.1" customHeight="1" x14ac:dyDescent="0.25">
      <c r="A23" s="15">
        <v>20</v>
      </c>
      <c r="B23" s="37">
        <v>29</v>
      </c>
      <c r="C23" s="26" t="s">
        <v>201</v>
      </c>
      <c r="D23" s="17">
        <v>2011</v>
      </c>
      <c r="E23" s="83" t="s">
        <v>68</v>
      </c>
      <c r="F23" s="39">
        <v>11.79</v>
      </c>
      <c r="G23" s="18">
        <f t="shared" si="0"/>
        <v>17</v>
      </c>
      <c r="H23" s="39">
        <v>13.41</v>
      </c>
      <c r="I23" s="16">
        <f t="shared" si="1"/>
        <v>8</v>
      </c>
      <c r="J23" s="39">
        <v>7.13</v>
      </c>
      <c r="K23" s="16">
        <f t="shared" si="2"/>
        <v>12</v>
      </c>
      <c r="L23" s="31">
        <v>139</v>
      </c>
      <c r="M23" s="32">
        <v>141</v>
      </c>
      <c r="N23" s="33">
        <v>143</v>
      </c>
      <c r="O23" s="18">
        <f t="shared" si="3"/>
        <v>6</v>
      </c>
      <c r="P23" s="1">
        <f t="shared" si="4"/>
        <v>143.14113899999998</v>
      </c>
    </row>
    <row r="24" spans="1:16" ht="23.1" customHeight="1" x14ac:dyDescent="0.25">
      <c r="A24" s="15">
        <v>21</v>
      </c>
      <c r="B24" s="37">
        <v>12</v>
      </c>
      <c r="C24" s="26" t="s">
        <v>202</v>
      </c>
      <c r="D24" s="17">
        <v>2011</v>
      </c>
      <c r="E24" s="83" t="s">
        <v>68</v>
      </c>
      <c r="F24" s="39">
        <v>10.48</v>
      </c>
      <c r="G24" s="18">
        <f t="shared" si="0"/>
        <v>2</v>
      </c>
      <c r="H24" s="39">
        <v>12.94</v>
      </c>
      <c r="I24" s="16">
        <f t="shared" si="1"/>
        <v>4</v>
      </c>
      <c r="J24" s="39">
        <v>9.4499999999999993</v>
      </c>
      <c r="K24" s="16">
        <f t="shared" si="2"/>
        <v>7</v>
      </c>
      <c r="L24" s="31">
        <v>145</v>
      </c>
      <c r="M24" s="32">
        <v>0</v>
      </c>
      <c r="N24" s="33">
        <v>141</v>
      </c>
      <c r="O24" s="18">
        <f t="shared" si="3"/>
        <v>5</v>
      </c>
      <c r="P24" s="1">
        <f t="shared" si="4"/>
        <v>145.14099999999999</v>
      </c>
    </row>
    <row r="25" spans="1:16" ht="23.1" customHeight="1" x14ac:dyDescent="0.25">
      <c r="A25" s="15">
        <v>22</v>
      </c>
      <c r="B25" s="37">
        <v>24</v>
      </c>
      <c r="C25" s="26" t="s">
        <v>203</v>
      </c>
      <c r="D25" s="17">
        <v>2011</v>
      </c>
      <c r="E25" s="83" t="s">
        <v>68</v>
      </c>
      <c r="F25" s="39">
        <v>11.02</v>
      </c>
      <c r="G25" s="18">
        <f t="shared" si="0"/>
        <v>9</v>
      </c>
      <c r="H25" s="39">
        <v>13.58</v>
      </c>
      <c r="I25" s="16">
        <f t="shared" si="1"/>
        <v>11</v>
      </c>
      <c r="J25" s="39">
        <v>5.79</v>
      </c>
      <c r="K25" s="16">
        <f t="shared" si="2"/>
        <v>20</v>
      </c>
      <c r="L25" s="31">
        <v>124</v>
      </c>
      <c r="M25" s="32">
        <v>123</v>
      </c>
      <c r="N25" s="33">
        <v>122</v>
      </c>
      <c r="O25" s="18">
        <f t="shared" si="3"/>
        <v>15</v>
      </c>
      <c r="P25" s="1">
        <f t="shared" si="4"/>
        <v>124.12312200000001</v>
      </c>
    </row>
    <row r="26" spans="1:16" ht="23.1" customHeight="1" x14ac:dyDescent="0.25">
      <c r="A26" s="15">
        <v>23</v>
      </c>
      <c r="B26" s="37">
        <v>23</v>
      </c>
      <c r="C26" s="26" t="s">
        <v>204</v>
      </c>
      <c r="D26" s="17">
        <v>2011</v>
      </c>
      <c r="E26" s="83" t="s">
        <v>68</v>
      </c>
      <c r="F26" s="39">
        <v>10.99</v>
      </c>
      <c r="G26" s="18">
        <f t="shared" si="0"/>
        <v>8</v>
      </c>
      <c r="H26" s="39">
        <v>13.4</v>
      </c>
      <c r="I26" s="16">
        <f t="shared" si="1"/>
        <v>7</v>
      </c>
      <c r="J26" s="39">
        <v>12.8</v>
      </c>
      <c r="K26" s="16">
        <f t="shared" si="2"/>
        <v>2</v>
      </c>
      <c r="L26" s="31">
        <v>120</v>
      </c>
      <c r="M26" s="32">
        <v>117</v>
      </c>
      <c r="N26" s="33">
        <v>121</v>
      </c>
      <c r="O26" s="18">
        <f t="shared" si="3"/>
        <v>16</v>
      </c>
      <c r="P26" s="1">
        <f t="shared" si="4"/>
        <v>121.12011700000001</v>
      </c>
    </row>
    <row r="27" spans="1:16" ht="23.1" customHeight="1" x14ac:dyDescent="0.25">
      <c r="A27" s="15">
        <v>24</v>
      </c>
      <c r="B27" s="37">
        <v>14</v>
      </c>
      <c r="C27" s="26" t="s">
        <v>205</v>
      </c>
      <c r="D27" s="17">
        <v>2011</v>
      </c>
      <c r="E27" s="83" t="s">
        <v>68</v>
      </c>
      <c r="F27" s="39">
        <v>11.88</v>
      </c>
      <c r="G27" s="18">
        <f t="shared" si="0"/>
        <v>19</v>
      </c>
      <c r="H27" s="39">
        <v>13.86</v>
      </c>
      <c r="I27" s="16">
        <f t="shared" si="1"/>
        <v>17</v>
      </c>
      <c r="J27" s="39">
        <v>6.07</v>
      </c>
      <c r="K27" s="16">
        <f t="shared" si="2"/>
        <v>18</v>
      </c>
      <c r="L27" s="31">
        <v>128</v>
      </c>
      <c r="M27" s="32">
        <v>117</v>
      </c>
      <c r="N27" s="33">
        <v>127</v>
      </c>
      <c r="O27" s="18">
        <f t="shared" si="3"/>
        <v>11</v>
      </c>
      <c r="P27" s="1">
        <f t="shared" si="4"/>
        <v>128.127117</v>
      </c>
    </row>
    <row r="28" spans="1:16" ht="23.1" customHeight="1" x14ac:dyDescent="0.25">
      <c r="A28" s="15">
        <v>25</v>
      </c>
      <c r="B28" s="37">
        <v>17</v>
      </c>
      <c r="C28" s="26" t="s">
        <v>206</v>
      </c>
      <c r="D28" s="17">
        <v>2011</v>
      </c>
      <c r="E28" s="83" t="s">
        <v>84</v>
      </c>
      <c r="F28" s="39">
        <v>11.73</v>
      </c>
      <c r="G28" s="18">
        <f t="shared" si="0"/>
        <v>15</v>
      </c>
      <c r="H28" s="39">
        <v>13.43</v>
      </c>
      <c r="I28" s="16">
        <f t="shared" si="1"/>
        <v>9</v>
      </c>
      <c r="J28" s="39">
        <v>7.38</v>
      </c>
      <c r="K28" s="16">
        <f t="shared" si="2"/>
        <v>11</v>
      </c>
      <c r="L28" s="31">
        <v>113</v>
      </c>
      <c r="M28" s="32">
        <v>106</v>
      </c>
      <c r="N28" s="33">
        <v>112</v>
      </c>
      <c r="O28" s="18">
        <f t="shared" si="3"/>
        <v>27</v>
      </c>
      <c r="P28" s="1">
        <f t="shared" si="4"/>
        <v>113.112106</v>
      </c>
    </row>
    <row r="29" spans="1:16" ht="23.1" customHeight="1" x14ac:dyDescent="0.25">
      <c r="A29" s="15">
        <v>26</v>
      </c>
      <c r="B29" s="37">
        <v>26</v>
      </c>
      <c r="C29" s="26" t="s">
        <v>207</v>
      </c>
      <c r="D29" s="17">
        <v>2011</v>
      </c>
      <c r="E29" s="83" t="s">
        <v>68</v>
      </c>
      <c r="F29" s="39">
        <v>11.96</v>
      </c>
      <c r="G29" s="18">
        <f t="shared" si="0"/>
        <v>22</v>
      </c>
      <c r="H29" s="39">
        <v>14.69</v>
      </c>
      <c r="I29" s="16">
        <f t="shared" si="1"/>
        <v>20</v>
      </c>
      <c r="J29" s="39">
        <v>8.16</v>
      </c>
      <c r="K29" s="16">
        <f t="shared" si="2"/>
        <v>9</v>
      </c>
      <c r="L29" s="31">
        <v>126</v>
      </c>
      <c r="M29" s="32">
        <v>130</v>
      </c>
      <c r="N29" s="33">
        <v>127</v>
      </c>
      <c r="O29" s="18">
        <f t="shared" si="3"/>
        <v>10</v>
      </c>
      <c r="P29" s="1">
        <f t="shared" si="4"/>
        <v>130.127126</v>
      </c>
    </row>
    <row r="30" spans="1:16" ht="23.1" customHeight="1" x14ac:dyDescent="0.25">
      <c r="A30" s="15">
        <v>27</v>
      </c>
      <c r="B30" s="37">
        <v>19</v>
      </c>
      <c r="C30" s="26" t="s">
        <v>208</v>
      </c>
      <c r="D30" s="17">
        <v>2011</v>
      </c>
      <c r="E30" s="83" t="s">
        <v>68</v>
      </c>
      <c r="F30" s="39">
        <v>11.82</v>
      </c>
      <c r="G30" s="18">
        <f t="shared" si="0"/>
        <v>18</v>
      </c>
      <c r="H30" s="39">
        <v>13.64</v>
      </c>
      <c r="I30" s="16">
        <f t="shared" si="1"/>
        <v>13</v>
      </c>
      <c r="J30" s="39">
        <v>8.0500000000000007</v>
      </c>
      <c r="K30" s="16">
        <f t="shared" si="2"/>
        <v>10</v>
      </c>
      <c r="L30" s="31">
        <v>111</v>
      </c>
      <c r="M30" s="32">
        <v>121</v>
      </c>
      <c r="N30" s="33">
        <v>108</v>
      </c>
      <c r="O30" s="18">
        <f t="shared" si="3"/>
        <v>18</v>
      </c>
      <c r="P30" s="1">
        <f t="shared" si="4"/>
        <v>121.111108</v>
      </c>
    </row>
    <row r="31" spans="1:16" ht="23.1" customHeight="1" x14ac:dyDescent="0.25">
      <c r="A31" s="15">
        <v>28</v>
      </c>
      <c r="B31" s="37">
        <v>10</v>
      </c>
      <c r="C31" s="26" t="s">
        <v>209</v>
      </c>
      <c r="D31" s="17">
        <v>2011</v>
      </c>
      <c r="E31" s="83" t="s">
        <v>68</v>
      </c>
      <c r="F31" s="39">
        <v>11.76</v>
      </c>
      <c r="G31" s="18">
        <f t="shared" si="0"/>
        <v>16</v>
      </c>
      <c r="H31" s="39">
        <v>13.61</v>
      </c>
      <c r="I31" s="16">
        <f t="shared" si="1"/>
        <v>12</v>
      </c>
      <c r="J31" s="39">
        <v>10.119999999999999</v>
      </c>
      <c r="K31" s="16">
        <f t="shared" si="2"/>
        <v>6</v>
      </c>
      <c r="L31" s="31">
        <v>125</v>
      </c>
      <c r="M31" s="32">
        <v>0</v>
      </c>
      <c r="N31" s="33">
        <v>128</v>
      </c>
      <c r="O31" s="18">
        <f t="shared" si="3"/>
        <v>12</v>
      </c>
      <c r="P31" s="1">
        <f t="shared" si="4"/>
        <v>128.125</v>
      </c>
    </row>
    <row r="32" spans="1:16" ht="23.1" customHeight="1" x14ac:dyDescent="0.25">
      <c r="A32" s="15">
        <v>29</v>
      </c>
      <c r="B32" s="37">
        <v>6</v>
      </c>
      <c r="C32" s="26" t="s">
        <v>210</v>
      </c>
      <c r="D32" s="17">
        <v>2011</v>
      </c>
      <c r="E32" s="83" t="s">
        <v>68</v>
      </c>
      <c r="F32" s="39">
        <v>10.93</v>
      </c>
      <c r="G32" s="18">
        <f t="shared" si="0"/>
        <v>7</v>
      </c>
      <c r="H32" s="39">
        <v>12.55</v>
      </c>
      <c r="I32" s="16">
        <f t="shared" si="1"/>
        <v>3</v>
      </c>
      <c r="J32" s="39">
        <v>8.76</v>
      </c>
      <c r="K32" s="16">
        <f t="shared" si="2"/>
        <v>8</v>
      </c>
      <c r="L32" s="31">
        <v>148</v>
      </c>
      <c r="M32" s="32">
        <v>142</v>
      </c>
      <c r="N32" s="33">
        <v>148</v>
      </c>
      <c r="O32" s="18">
        <f t="shared" si="3"/>
        <v>4</v>
      </c>
      <c r="P32" s="1">
        <f t="shared" si="4"/>
        <v>148.14814200000001</v>
      </c>
    </row>
    <row r="33" spans="1:16" ht="23.1" customHeight="1" x14ac:dyDescent="0.25">
      <c r="A33" s="15">
        <v>30</v>
      </c>
      <c r="B33" s="37">
        <v>187</v>
      </c>
      <c r="C33" s="26" t="s">
        <v>66</v>
      </c>
      <c r="D33" s="17">
        <v>2011</v>
      </c>
      <c r="E33" s="83" t="s">
        <v>65</v>
      </c>
      <c r="F33" s="39">
        <v>11.71</v>
      </c>
      <c r="G33" s="18">
        <f t="shared" si="0"/>
        <v>13</v>
      </c>
      <c r="H33" s="39">
        <v>13.34</v>
      </c>
      <c r="I33" s="16">
        <f t="shared" si="1"/>
        <v>6</v>
      </c>
      <c r="J33" s="39">
        <v>4</v>
      </c>
      <c r="K33" s="16">
        <f t="shared" si="2"/>
        <v>27</v>
      </c>
      <c r="L33" s="31">
        <v>120</v>
      </c>
      <c r="M33" s="32">
        <v>117</v>
      </c>
      <c r="N33" s="33">
        <v>120</v>
      </c>
      <c r="O33" s="18">
        <f t="shared" si="3"/>
        <v>20</v>
      </c>
      <c r="P33" s="1">
        <f t="shared" si="4"/>
        <v>120.12011700000001</v>
      </c>
    </row>
    <row r="34" spans="1:16" ht="23.1" customHeight="1" x14ac:dyDescent="0.25">
      <c r="A34" s="20">
        <v>31</v>
      </c>
      <c r="B34" s="38"/>
      <c r="C34" s="27"/>
      <c r="D34" s="22"/>
      <c r="E34" s="85"/>
      <c r="F34" s="40"/>
      <c r="G34" s="23" t="str">
        <f t="shared" si="0"/>
        <v/>
      </c>
      <c r="H34" s="75"/>
      <c r="I34" s="21" t="str">
        <f t="shared" si="1"/>
        <v/>
      </c>
      <c r="J34" s="40"/>
      <c r="K34" s="21" t="str">
        <f t="shared" si="2"/>
        <v/>
      </c>
      <c r="L34" s="34">
        <v>0</v>
      </c>
      <c r="M34" s="35">
        <v>0</v>
      </c>
      <c r="N34" s="36">
        <v>0</v>
      </c>
      <c r="O34" s="23" t="str">
        <f t="shared" si="3"/>
        <v/>
      </c>
      <c r="P34" s="1">
        <f t="shared" si="4"/>
        <v>0</v>
      </c>
    </row>
  </sheetData>
  <sortState ref="R5:S26">
    <sortCondition ref="S5:S26"/>
  </sortState>
  <mergeCells count="6">
    <mergeCell ref="D2:D3"/>
    <mergeCell ref="F2:G2"/>
    <mergeCell ref="H2:I2"/>
    <mergeCell ref="J2:K2"/>
    <mergeCell ref="L2:O2"/>
    <mergeCell ref="E2:E3"/>
  </mergeCells>
  <conditionalFormatting sqref="I4:I34 G4:G34 K4:K34 O4:O34">
    <cfRule type="cellIs" dxfId="42" priority="3" operator="equal">
      <formula>3</formula>
    </cfRule>
    <cfRule type="cellIs" dxfId="41" priority="4" operator="equal">
      <formula>2</formula>
    </cfRule>
    <cfRule type="cellIs" dxfId="40" priority="5" operator="equal">
      <formula>1</formula>
    </cfRule>
  </conditionalFormatting>
  <conditionalFormatting sqref="L4:N34">
    <cfRule type="expression" dxfId="39" priority="2">
      <formula>AND(L4=MAX($L4:$N4),L4&lt;&gt;0)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7"/>
      <c r="C2" s="8"/>
      <c r="D2" s="91" t="s">
        <v>3</v>
      </c>
      <c r="E2" s="96" t="s">
        <v>48</v>
      </c>
      <c r="F2" s="93" t="s">
        <v>9</v>
      </c>
      <c r="G2" s="94"/>
      <c r="H2" s="95" t="s">
        <v>10</v>
      </c>
      <c r="I2" s="95"/>
      <c r="J2" s="93" t="s">
        <v>11</v>
      </c>
      <c r="K2" s="95"/>
      <c r="L2" s="93" t="s">
        <v>0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1.95" customHeight="1" x14ac:dyDescent="0.25">
      <c r="A4" s="15">
        <v>1</v>
      </c>
      <c r="B4" s="37">
        <v>194</v>
      </c>
      <c r="C4" s="26" t="s">
        <v>67</v>
      </c>
      <c r="D4" s="17">
        <v>2010</v>
      </c>
      <c r="E4" s="83" t="s">
        <v>68</v>
      </c>
      <c r="F4" s="39">
        <v>9.99</v>
      </c>
      <c r="G4" s="18">
        <f t="shared" ref="G4:G30" si="0">IF(ISNUMBER(F4),RANK(F4,F$4:F$30,1),"")</f>
        <v>3</v>
      </c>
      <c r="H4" s="73">
        <v>7.2349537037037044E-4</v>
      </c>
      <c r="I4" s="16">
        <f t="shared" ref="I4:I30" si="1">IF(ISNUMBER(H4),RANK(H4,H$4:H$30,1),"")</f>
        <v>7</v>
      </c>
      <c r="J4" s="39">
        <v>12.01</v>
      </c>
      <c r="K4" s="16">
        <f t="shared" ref="K4:K30" si="2">IF(ISNUMBER(J4),RANK(J4,J$4:J$30,0),"")</f>
        <v>15</v>
      </c>
      <c r="L4" s="31">
        <v>280</v>
      </c>
      <c r="M4" s="32">
        <v>252</v>
      </c>
      <c r="N4" s="33">
        <v>281</v>
      </c>
      <c r="O4" s="18">
        <f t="shared" ref="O4:O30" si="3">IF(P4&gt;0,RANK(P4,P$4:P$30,0),"")</f>
        <v>11</v>
      </c>
      <c r="P4" s="1">
        <f>IF(SUM(L4:N4)&gt;0,SUM(LARGE(L4:N4,1),LARGE(L4:N4,2)/1000,LARGE(L4:N4,3)/1000000),0)</f>
        <v>281.28025199999996</v>
      </c>
    </row>
    <row r="5" spans="1:16" ht="21.95" customHeight="1" x14ac:dyDescent="0.25">
      <c r="A5" s="15">
        <v>2</v>
      </c>
      <c r="B5" s="37">
        <v>147</v>
      </c>
      <c r="C5" s="26" t="s">
        <v>69</v>
      </c>
      <c r="D5" s="17">
        <v>2009</v>
      </c>
      <c r="E5" s="83" t="s">
        <v>68</v>
      </c>
      <c r="F5" s="39">
        <v>9.48</v>
      </c>
      <c r="G5" s="18">
        <f t="shared" si="0"/>
        <v>2</v>
      </c>
      <c r="H5" s="73">
        <v>7.4120370370370366E-4</v>
      </c>
      <c r="I5" s="16">
        <f t="shared" si="1"/>
        <v>9</v>
      </c>
      <c r="J5" s="39">
        <v>15.86</v>
      </c>
      <c r="K5" s="16">
        <f t="shared" si="2"/>
        <v>1</v>
      </c>
      <c r="L5" s="31">
        <v>295</v>
      </c>
      <c r="M5" s="32">
        <v>321</v>
      </c>
      <c r="N5" s="33">
        <v>332</v>
      </c>
      <c r="O5" s="18">
        <f t="shared" si="3"/>
        <v>1</v>
      </c>
      <c r="P5" s="1">
        <f t="shared" ref="P5:P30" si="4">IF(SUM(L5:N5)&gt;0,SUM(LARGE(L5:N5,1),LARGE(L5:N5,2)/1000,LARGE(L5:N5,3)/1000000),0)</f>
        <v>332.32129500000002</v>
      </c>
    </row>
    <row r="6" spans="1:16" ht="21.95" customHeight="1" x14ac:dyDescent="0.25">
      <c r="A6" s="15">
        <v>3</v>
      </c>
      <c r="B6" s="37">
        <v>192</v>
      </c>
      <c r="C6" s="26" t="s">
        <v>70</v>
      </c>
      <c r="D6" s="17">
        <v>2010</v>
      </c>
      <c r="E6" s="83" t="s">
        <v>68</v>
      </c>
      <c r="F6" s="39">
        <v>10.47</v>
      </c>
      <c r="G6" s="18">
        <f t="shared" si="0"/>
        <v>6</v>
      </c>
      <c r="H6" s="73">
        <v>7.618055555555555E-4</v>
      </c>
      <c r="I6" s="16">
        <f t="shared" si="1"/>
        <v>12</v>
      </c>
      <c r="J6" s="39">
        <v>14.36</v>
      </c>
      <c r="K6" s="16">
        <f t="shared" si="2"/>
        <v>6</v>
      </c>
      <c r="L6" s="31">
        <v>268</v>
      </c>
      <c r="M6" s="32">
        <v>247</v>
      </c>
      <c r="N6" s="33">
        <v>230</v>
      </c>
      <c r="O6" s="18">
        <f t="shared" si="3"/>
        <v>12</v>
      </c>
      <c r="P6" s="1">
        <f t="shared" si="4"/>
        <v>268.24723</v>
      </c>
    </row>
    <row r="7" spans="1:16" ht="21.95" customHeight="1" x14ac:dyDescent="0.25">
      <c r="A7" s="15">
        <v>4</v>
      </c>
      <c r="B7" s="37">
        <v>176</v>
      </c>
      <c r="C7" s="26" t="s">
        <v>71</v>
      </c>
      <c r="D7" s="17">
        <v>2009</v>
      </c>
      <c r="E7" s="83" t="s">
        <v>68</v>
      </c>
      <c r="F7" s="39">
        <v>11</v>
      </c>
      <c r="G7" s="18">
        <f t="shared" si="0"/>
        <v>13</v>
      </c>
      <c r="H7" s="73">
        <v>7.3310185185185197E-4</v>
      </c>
      <c r="I7" s="16">
        <f t="shared" si="1"/>
        <v>8</v>
      </c>
      <c r="J7" s="39">
        <v>11.48</v>
      </c>
      <c r="K7" s="16">
        <f t="shared" si="2"/>
        <v>16</v>
      </c>
      <c r="L7" s="31">
        <v>285</v>
      </c>
      <c r="M7" s="32">
        <v>273</v>
      </c>
      <c r="N7" s="33">
        <v>260</v>
      </c>
      <c r="O7" s="18">
        <f t="shared" si="3"/>
        <v>7</v>
      </c>
      <c r="P7" s="1">
        <f t="shared" si="4"/>
        <v>285.27326000000005</v>
      </c>
    </row>
    <row r="8" spans="1:16" ht="21.95" customHeight="1" x14ac:dyDescent="0.25">
      <c r="A8" s="15">
        <v>5</v>
      </c>
      <c r="B8" s="37">
        <v>166</v>
      </c>
      <c r="C8" s="26" t="s">
        <v>72</v>
      </c>
      <c r="D8" s="17"/>
      <c r="E8" s="83"/>
      <c r="F8" s="39">
        <v>10.48</v>
      </c>
      <c r="G8" s="18">
        <f t="shared" si="0"/>
        <v>7</v>
      </c>
      <c r="H8" s="73">
        <v>6.8715277777777774E-4</v>
      </c>
      <c r="I8" s="16">
        <f t="shared" si="1"/>
        <v>3</v>
      </c>
      <c r="J8" s="39">
        <v>7.97</v>
      </c>
      <c r="K8" s="16">
        <f t="shared" si="2"/>
        <v>24</v>
      </c>
      <c r="L8" s="31">
        <v>275</v>
      </c>
      <c r="M8" s="32">
        <v>289</v>
      </c>
      <c r="N8" s="33">
        <v>277</v>
      </c>
      <c r="O8" s="18">
        <f t="shared" si="3"/>
        <v>5</v>
      </c>
      <c r="P8" s="1">
        <f t="shared" si="4"/>
        <v>289.27727499999997</v>
      </c>
    </row>
    <row r="9" spans="1:16" ht="21.95" customHeight="1" x14ac:dyDescent="0.25">
      <c r="A9" s="15">
        <v>6</v>
      </c>
      <c r="B9" s="37">
        <v>141</v>
      </c>
      <c r="C9" s="26" t="s">
        <v>73</v>
      </c>
      <c r="D9" s="17">
        <v>2010</v>
      </c>
      <c r="E9" s="83" t="s">
        <v>68</v>
      </c>
      <c r="F9" s="39">
        <v>11.55</v>
      </c>
      <c r="G9" s="18">
        <f t="shared" si="0"/>
        <v>17</v>
      </c>
      <c r="H9" s="73">
        <v>8.1909722222222225E-4</v>
      </c>
      <c r="I9" s="16">
        <f t="shared" si="1"/>
        <v>16</v>
      </c>
      <c r="J9" s="39">
        <v>10.41</v>
      </c>
      <c r="K9" s="16">
        <f t="shared" si="2"/>
        <v>20</v>
      </c>
      <c r="L9" s="31">
        <v>249</v>
      </c>
      <c r="M9" s="32">
        <v>205</v>
      </c>
      <c r="N9" s="33">
        <v>208</v>
      </c>
      <c r="O9" s="18">
        <f t="shared" si="3"/>
        <v>15</v>
      </c>
      <c r="P9" s="1">
        <f t="shared" si="4"/>
        <v>249.20820499999999</v>
      </c>
    </row>
    <row r="10" spans="1:16" ht="21.95" customHeight="1" x14ac:dyDescent="0.25">
      <c r="A10" s="15">
        <v>7</v>
      </c>
      <c r="B10" s="37">
        <v>132</v>
      </c>
      <c r="C10" s="26" t="s">
        <v>74</v>
      </c>
      <c r="D10" s="17">
        <v>2010</v>
      </c>
      <c r="E10" s="83" t="s">
        <v>75</v>
      </c>
      <c r="F10" s="39">
        <v>11.48</v>
      </c>
      <c r="G10" s="18">
        <f t="shared" si="0"/>
        <v>16</v>
      </c>
      <c r="H10" s="73">
        <v>7.4629629629629623E-4</v>
      </c>
      <c r="I10" s="16">
        <f t="shared" si="1"/>
        <v>10</v>
      </c>
      <c r="J10" s="39">
        <v>14.28</v>
      </c>
      <c r="K10" s="16">
        <f t="shared" si="2"/>
        <v>8</v>
      </c>
      <c r="L10" s="31">
        <v>230</v>
      </c>
      <c r="M10" s="32">
        <v>211</v>
      </c>
      <c r="N10" s="33">
        <v>234</v>
      </c>
      <c r="O10" s="18">
        <f t="shared" si="3"/>
        <v>20</v>
      </c>
      <c r="P10" s="1">
        <f t="shared" si="4"/>
        <v>234.230211</v>
      </c>
    </row>
    <row r="11" spans="1:16" ht="21.95" customHeight="1" x14ac:dyDescent="0.25">
      <c r="A11" s="15">
        <v>8</v>
      </c>
      <c r="B11" s="37">
        <v>35</v>
      </c>
      <c r="C11" s="26" t="s">
        <v>76</v>
      </c>
      <c r="D11" s="17">
        <v>2010</v>
      </c>
      <c r="E11" s="86" t="s">
        <v>68</v>
      </c>
      <c r="F11" s="39">
        <v>11.15</v>
      </c>
      <c r="G11" s="18">
        <f t="shared" si="0"/>
        <v>14</v>
      </c>
      <c r="H11" s="73">
        <v>8.2719907407407406E-4</v>
      </c>
      <c r="I11" s="16">
        <f t="shared" si="1"/>
        <v>19</v>
      </c>
      <c r="J11" s="39">
        <v>10.85</v>
      </c>
      <c r="K11" s="16">
        <f t="shared" si="2"/>
        <v>19</v>
      </c>
      <c r="L11" s="31">
        <v>215</v>
      </c>
      <c r="M11" s="32">
        <v>204</v>
      </c>
      <c r="N11" s="33">
        <v>204</v>
      </c>
      <c r="O11" s="18">
        <f t="shared" si="3"/>
        <v>23</v>
      </c>
      <c r="P11" s="1">
        <f t="shared" si="4"/>
        <v>215.204204</v>
      </c>
    </row>
    <row r="12" spans="1:16" ht="21.95" customHeight="1" x14ac:dyDescent="0.25">
      <c r="A12" s="15">
        <v>9</v>
      </c>
      <c r="B12" s="37">
        <v>149</v>
      </c>
      <c r="C12" s="26" t="s">
        <v>77</v>
      </c>
      <c r="D12" s="17">
        <v>2010</v>
      </c>
      <c r="E12" s="83" t="s">
        <v>68</v>
      </c>
      <c r="F12" s="39">
        <v>13.01</v>
      </c>
      <c r="G12" s="18">
        <f t="shared" si="0"/>
        <v>23</v>
      </c>
      <c r="H12" s="73">
        <v>8.3414351851851846E-4</v>
      </c>
      <c r="I12" s="16">
        <f t="shared" si="1"/>
        <v>20</v>
      </c>
      <c r="J12" s="39">
        <v>7.13</v>
      </c>
      <c r="K12" s="16">
        <f t="shared" si="2"/>
        <v>25</v>
      </c>
      <c r="L12" s="31">
        <v>145</v>
      </c>
      <c r="M12" s="32">
        <v>154</v>
      </c>
      <c r="N12" s="33">
        <v>0</v>
      </c>
      <c r="O12" s="18">
        <f t="shared" si="3"/>
        <v>25</v>
      </c>
      <c r="P12" s="1">
        <f t="shared" si="4"/>
        <v>154.14500000000001</v>
      </c>
    </row>
    <row r="13" spans="1:16" ht="21.95" customHeight="1" x14ac:dyDescent="0.25">
      <c r="A13" s="15">
        <v>10</v>
      </c>
      <c r="B13" s="37">
        <v>180</v>
      </c>
      <c r="C13" s="26" t="s">
        <v>78</v>
      </c>
      <c r="D13" s="17">
        <v>2010</v>
      </c>
      <c r="E13" s="83" t="s">
        <v>68</v>
      </c>
      <c r="F13" s="39">
        <v>10.28</v>
      </c>
      <c r="G13" s="18">
        <f t="shared" si="0"/>
        <v>5</v>
      </c>
      <c r="H13" s="73">
        <v>6.7696759259259262E-4</v>
      </c>
      <c r="I13" s="16">
        <f t="shared" si="1"/>
        <v>2</v>
      </c>
      <c r="J13" s="39">
        <v>13.38</v>
      </c>
      <c r="K13" s="16">
        <f t="shared" si="2"/>
        <v>10</v>
      </c>
      <c r="L13" s="31">
        <v>284</v>
      </c>
      <c r="M13" s="32">
        <v>329</v>
      </c>
      <c r="N13" s="33">
        <v>300</v>
      </c>
      <c r="O13" s="18">
        <f t="shared" si="3"/>
        <v>2</v>
      </c>
      <c r="P13" s="1">
        <f t="shared" si="4"/>
        <v>329.30028400000003</v>
      </c>
    </row>
    <row r="14" spans="1:16" ht="21.95" customHeight="1" x14ac:dyDescent="0.25">
      <c r="A14" s="15">
        <v>11</v>
      </c>
      <c r="B14" s="37">
        <v>99</v>
      </c>
      <c r="C14" s="26" t="s">
        <v>79</v>
      </c>
      <c r="D14" s="17">
        <v>2010</v>
      </c>
      <c r="E14" s="83" t="s">
        <v>68</v>
      </c>
      <c r="F14" s="39">
        <v>12.94</v>
      </c>
      <c r="G14" s="18">
        <f t="shared" si="0"/>
        <v>22</v>
      </c>
      <c r="H14" s="73">
        <v>9.0960648148148162E-4</v>
      </c>
      <c r="I14" s="16">
        <f t="shared" si="1"/>
        <v>22</v>
      </c>
      <c r="J14" s="39">
        <v>9.01</v>
      </c>
      <c r="K14" s="16">
        <f t="shared" si="2"/>
        <v>22</v>
      </c>
      <c r="L14" s="31">
        <v>226</v>
      </c>
      <c r="M14" s="32">
        <v>221</v>
      </c>
      <c r="N14" s="33">
        <v>225</v>
      </c>
      <c r="O14" s="18">
        <f t="shared" si="3"/>
        <v>21</v>
      </c>
      <c r="P14" s="1">
        <f t="shared" si="4"/>
        <v>226.225221</v>
      </c>
    </row>
    <row r="15" spans="1:16" ht="21.95" customHeight="1" x14ac:dyDescent="0.25">
      <c r="A15" s="15">
        <v>12</v>
      </c>
      <c r="B15" s="37">
        <v>172</v>
      </c>
      <c r="C15" s="26" t="s">
        <v>80</v>
      </c>
      <c r="D15" s="17">
        <v>2010</v>
      </c>
      <c r="E15" s="83" t="s">
        <v>68</v>
      </c>
      <c r="F15" s="39">
        <v>11.88</v>
      </c>
      <c r="G15" s="18">
        <f t="shared" si="0"/>
        <v>19</v>
      </c>
      <c r="H15" s="73">
        <v>8.2534722222222211E-4</v>
      </c>
      <c r="I15" s="16">
        <f t="shared" si="1"/>
        <v>18</v>
      </c>
      <c r="J15" s="39">
        <v>12.58</v>
      </c>
      <c r="K15" s="16">
        <f t="shared" si="2"/>
        <v>13</v>
      </c>
      <c r="L15" s="31">
        <v>244</v>
      </c>
      <c r="M15" s="32">
        <v>244</v>
      </c>
      <c r="N15" s="33">
        <v>249</v>
      </c>
      <c r="O15" s="18">
        <f t="shared" si="3"/>
        <v>14</v>
      </c>
      <c r="P15" s="1">
        <f t="shared" si="4"/>
        <v>249.24424400000001</v>
      </c>
    </row>
    <row r="16" spans="1:16" ht="21.95" customHeight="1" x14ac:dyDescent="0.25">
      <c r="A16" s="15">
        <v>13</v>
      </c>
      <c r="B16" s="37">
        <v>94</v>
      </c>
      <c r="C16" s="26" t="s">
        <v>81</v>
      </c>
      <c r="D16" s="17">
        <v>2010</v>
      </c>
      <c r="E16" s="83" t="s">
        <v>82</v>
      </c>
      <c r="F16" s="39">
        <v>15.84</v>
      </c>
      <c r="G16" s="18">
        <f t="shared" si="0"/>
        <v>25</v>
      </c>
      <c r="H16" s="73">
        <v>9.9108796296296293E-4</v>
      </c>
      <c r="I16" s="16">
        <f t="shared" si="1"/>
        <v>23</v>
      </c>
      <c r="J16" s="39">
        <v>9.2100000000000009</v>
      </c>
      <c r="K16" s="16">
        <f t="shared" si="2"/>
        <v>21</v>
      </c>
      <c r="L16" s="31">
        <v>184</v>
      </c>
      <c r="M16" s="32">
        <v>182</v>
      </c>
      <c r="N16" s="33">
        <v>169</v>
      </c>
      <c r="O16" s="18">
        <f t="shared" si="3"/>
        <v>24</v>
      </c>
      <c r="P16" s="1">
        <f t="shared" si="4"/>
        <v>184.18216899999999</v>
      </c>
    </row>
    <row r="17" spans="1:16" ht="21.95" customHeight="1" x14ac:dyDescent="0.25">
      <c r="A17" s="15">
        <v>14</v>
      </c>
      <c r="B17" s="37">
        <v>148</v>
      </c>
      <c r="C17" s="26" t="s">
        <v>83</v>
      </c>
      <c r="D17" s="17">
        <v>2010</v>
      </c>
      <c r="E17" s="83" t="s">
        <v>84</v>
      </c>
      <c r="F17" s="39">
        <v>10.88</v>
      </c>
      <c r="G17" s="18">
        <f t="shared" si="0"/>
        <v>12</v>
      </c>
      <c r="H17" s="73">
        <v>7.9375000000000008E-4</v>
      </c>
      <c r="I17" s="16">
        <f t="shared" si="1"/>
        <v>14</v>
      </c>
      <c r="J17" s="39">
        <v>12.36</v>
      </c>
      <c r="K17" s="16">
        <f t="shared" si="2"/>
        <v>14</v>
      </c>
      <c r="L17" s="31">
        <v>245</v>
      </c>
      <c r="M17" s="32">
        <v>226</v>
      </c>
      <c r="N17" s="33">
        <v>234</v>
      </c>
      <c r="O17" s="18">
        <f t="shared" si="3"/>
        <v>17</v>
      </c>
      <c r="P17" s="1">
        <f t="shared" si="4"/>
        <v>245.23422600000001</v>
      </c>
    </row>
    <row r="18" spans="1:16" ht="21.95" customHeight="1" x14ac:dyDescent="0.25">
      <c r="A18" s="15">
        <v>15</v>
      </c>
      <c r="B18" s="37">
        <v>101</v>
      </c>
      <c r="C18" s="26" t="s">
        <v>85</v>
      </c>
      <c r="D18" s="17">
        <v>2010</v>
      </c>
      <c r="E18" s="83" t="s">
        <v>68</v>
      </c>
      <c r="F18" s="39">
        <v>10.74</v>
      </c>
      <c r="G18" s="18">
        <f t="shared" si="0"/>
        <v>11</v>
      </c>
      <c r="H18" s="73">
        <v>7.5532407407407406E-4</v>
      </c>
      <c r="I18" s="16">
        <f t="shared" si="1"/>
        <v>11</v>
      </c>
      <c r="J18" s="39">
        <v>14.38</v>
      </c>
      <c r="K18" s="16">
        <f t="shared" si="2"/>
        <v>5</v>
      </c>
      <c r="L18" s="31">
        <v>240</v>
      </c>
      <c r="M18" s="32">
        <v>244</v>
      </c>
      <c r="N18" s="33">
        <v>248</v>
      </c>
      <c r="O18" s="18">
        <f t="shared" si="3"/>
        <v>16</v>
      </c>
      <c r="P18" s="1">
        <f t="shared" si="4"/>
        <v>248.24423999999999</v>
      </c>
    </row>
    <row r="19" spans="1:16" ht="21.95" customHeight="1" x14ac:dyDescent="0.25">
      <c r="A19" s="15">
        <v>16</v>
      </c>
      <c r="B19" s="37">
        <v>112</v>
      </c>
      <c r="C19" s="26" t="s">
        <v>86</v>
      </c>
      <c r="D19" s="17">
        <v>2010</v>
      </c>
      <c r="E19" s="83" t="s">
        <v>68</v>
      </c>
      <c r="F19" s="39">
        <v>13.03</v>
      </c>
      <c r="G19" s="18">
        <f t="shared" si="0"/>
        <v>24</v>
      </c>
      <c r="H19" s="73"/>
      <c r="I19" s="16" t="str">
        <f t="shared" si="1"/>
        <v/>
      </c>
      <c r="J19" s="39">
        <v>6.33</v>
      </c>
      <c r="K19" s="16">
        <f t="shared" si="2"/>
        <v>26</v>
      </c>
      <c r="L19" s="31">
        <v>215</v>
      </c>
      <c r="M19" s="32">
        <v>285</v>
      </c>
      <c r="N19" s="33">
        <v>190</v>
      </c>
      <c r="O19" s="18">
        <f t="shared" si="3"/>
        <v>8</v>
      </c>
      <c r="P19" s="1">
        <f t="shared" si="4"/>
        <v>285.21518999999995</v>
      </c>
    </row>
    <row r="20" spans="1:16" ht="21.95" customHeight="1" x14ac:dyDescent="0.25">
      <c r="A20" s="15">
        <v>17</v>
      </c>
      <c r="B20" s="37">
        <v>143</v>
      </c>
      <c r="C20" s="26" t="s">
        <v>87</v>
      </c>
      <c r="D20" s="17">
        <v>2009</v>
      </c>
      <c r="E20" s="83" t="s">
        <v>68</v>
      </c>
      <c r="F20" s="39">
        <v>12.43</v>
      </c>
      <c r="G20" s="18">
        <f t="shared" si="0"/>
        <v>21</v>
      </c>
      <c r="H20" s="73">
        <v>8.8055555555555554E-4</v>
      </c>
      <c r="I20" s="16">
        <f t="shared" si="1"/>
        <v>21</v>
      </c>
      <c r="J20" s="39">
        <v>10.86</v>
      </c>
      <c r="K20" s="16">
        <f t="shared" si="2"/>
        <v>18</v>
      </c>
      <c r="L20" s="31">
        <v>240</v>
      </c>
      <c r="M20" s="32">
        <v>0</v>
      </c>
      <c r="N20" s="33">
        <v>235</v>
      </c>
      <c r="O20" s="18">
        <f t="shared" si="3"/>
        <v>18</v>
      </c>
      <c r="P20" s="1">
        <f t="shared" si="4"/>
        <v>240.23500000000001</v>
      </c>
    </row>
    <row r="21" spans="1:16" ht="21.95" customHeight="1" x14ac:dyDescent="0.25">
      <c r="A21" s="15">
        <v>18</v>
      </c>
      <c r="B21" s="37">
        <v>97</v>
      </c>
      <c r="C21" s="26" t="s">
        <v>88</v>
      </c>
      <c r="D21" s="17">
        <v>2009</v>
      </c>
      <c r="E21" s="83" t="s">
        <v>68</v>
      </c>
      <c r="F21" s="39">
        <v>10.54</v>
      </c>
      <c r="G21" s="18">
        <f t="shared" si="0"/>
        <v>8</v>
      </c>
      <c r="H21" s="73">
        <v>7.1284722222222225E-4</v>
      </c>
      <c r="I21" s="16">
        <f t="shared" si="1"/>
        <v>6</v>
      </c>
      <c r="J21" s="39">
        <v>12.72</v>
      </c>
      <c r="K21" s="16">
        <f t="shared" si="2"/>
        <v>11</v>
      </c>
      <c r="L21" s="31">
        <v>282</v>
      </c>
      <c r="M21" s="32">
        <v>264</v>
      </c>
      <c r="N21" s="33">
        <v>284</v>
      </c>
      <c r="O21" s="18">
        <f t="shared" si="3"/>
        <v>9</v>
      </c>
      <c r="P21" s="1">
        <f t="shared" si="4"/>
        <v>284.282264</v>
      </c>
    </row>
    <row r="22" spans="1:16" ht="21.95" customHeight="1" x14ac:dyDescent="0.25">
      <c r="A22" s="15">
        <v>19</v>
      </c>
      <c r="B22" s="37">
        <v>103</v>
      </c>
      <c r="C22" s="26" t="s">
        <v>89</v>
      </c>
      <c r="D22" s="17">
        <v>2009</v>
      </c>
      <c r="E22" s="83" t="s">
        <v>68</v>
      </c>
      <c r="F22" s="39">
        <v>10.73</v>
      </c>
      <c r="G22" s="18">
        <f t="shared" si="0"/>
        <v>10</v>
      </c>
      <c r="H22" s="73">
        <v>7.0995370370370364E-4</v>
      </c>
      <c r="I22" s="16">
        <f t="shared" si="1"/>
        <v>5</v>
      </c>
      <c r="J22" s="39">
        <v>13.99</v>
      </c>
      <c r="K22" s="16">
        <f t="shared" si="2"/>
        <v>9</v>
      </c>
      <c r="L22" s="31">
        <v>279</v>
      </c>
      <c r="M22" s="32">
        <v>288</v>
      </c>
      <c r="N22" s="33">
        <v>274</v>
      </c>
      <c r="O22" s="18">
        <f t="shared" si="3"/>
        <v>6</v>
      </c>
      <c r="P22" s="1">
        <f t="shared" si="4"/>
        <v>288.27927399999999</v>
      </c>
    </row>
    <row r="23" spans="1:16" ht="21.95" customHeight="1" x14ac:dyDescent="0.25">
      <c r="A23" s="15">
        <v>20</v>
      </c>
      <c r="B23" s="37">
        <v>146</v>
      </c>
      <c r="C23" s="26" t="s">
        <v>90</v>
      </c>
      <c r="D23" s="17">
        <v>2009</v>
      </c>
      <c r="E23" s="83" t="s">
        <v>68</v>
      </c>
      <c r="F23" s="39">
        <v>11.33</v>
      </c>
      <c r="G23" s="18">
        <f t="shared" si="0"/>
        <v>15</v>
      </c>
      <c r="H23" s="73">
        <v>7.9675925925925921E-4</v>
      </c>
      <c r="I23" s="16">
        <f t="shared" si="1"/>
        <v>15</v>
      </c>
      <c r="J23" s="39">
        <v>12.62</v>
      </c>
      <c r="K23" s="16">
        <f t="shared" si="2"/>
        <v>12</v>
      </c>
      <c r="L23" s="31">
        <v>260</v>
      </c>
      <c r="M23" s="32">
        <v>239</v>
      </c>
      <c r="N23" s="33">
        <v>0</v>
      </c>
      <c r="O23" s="23">
        <f t="shared" si="3"/>
        <v>13</v>
      </c>
      <c r="P23" s="1">
        <f t="shared" si="4"/>
        <v>260.23899999999998</v>
      </c>
    </row>
    <row r="24" spans="1:16" ht="21.95" customHeight="1" x14ac:dyDescent="0.25">
      <c r="A24" s="63">
        <v>21</v>
      </c>
      <c r="B24" s="64">
        <v>182</v>
      </c>
      <c r="C24" s="65" t="s">
        <v>91</v>
      </c>
      <c r="D24" s="66">
        <v>2009</v>
      </c>
      <c r="E24" s="89" t="s">
        <v>92</v>
      </c>
      <c r="F24" s="67">
        <v>10.54</v>
      </c>
      <c r="G24" s="68">
        <f t="shared" si="0"/>
        <v>8</v>
      </c>
      <c r="H24" s="76"/>
      <c r="I24" s="69" t="str">
        <f t="shared" si="1"/>
        <v/>
      </c>
      <c r="J24" s="67">
        <v>14.77</v>
      </c>
      <c r="K24" s="69">
        <f t="shared" si="2"/>
        <v>3</v>
      </c>
      <c r="L24" s="70">
        <v>259</v>
      </c>
      <c r="M24" s="71">
        <v>282</v>
      </c>
      <c r="N24" s="72">
        <v>263</v>
      </c>
      <c r="O24" s="68">
        <f t="shared" si="3"/>
        <v>10</v>
      </c>
      <c r="P24" s="1">
        <f t="shared" si="4"/>
        <v>282.26325900000001</v>
      </c>
    </row>
    <row r="25" spans="1:16" ht="21.95" customHeight="1" x14ac:dyDescent="0.25">
      <c r="A25" s="15">
        <v>22</v>
      </c>
      <c r="B25" s="37">
        <v>140</v>
      </c>
      <c r="C25" s="26" t="s">
        <v>93</v>
      </c>
      <c r="D25" s="17">
        <v>2009</v>
      </c>
      <c r="E25" s="83" t="s">
        <v>84</v>
      </c>
      <c r="F25" s="39">
        <v>12.08</v>
      </c>
      <c r="G25" s="18">
        <f t="shared" si="0"/>
        <v>20</v>
      </c>
      <c r="H25" s="73">
        <v>8.1956018518518521E-4</v>
      </c>
      <c r="I25" s="16">
        <f t="shared" si="1"/>
        <v>17</v>
      </c>
      <c r="J25" s="39">
        <v>14.75</v>
      </c>
      <c r="K25" s="16">
        <f t="shared" si="2"/>
        <v>4</v>
      </c>
      <c r="L25" s="31">
        <v>204</v>
      </c>
      <c r="M25" s="32">
        <v>239</v>
      </c>
      <c r="N25" s="33">
        <v>230</v>
      </c>
      <c r="O25" s="18">
        <f t="shared" si="3"/>
        <v>19</v>
      </c>
      <c r="P25" s="1">
        <f t="shared" si="4"/>
        <v>239.23020399999999</v>
      </c>
    </row>
    <row r="26" spans="1:16" ht="21.95" customHeight="1" x14ac:dyDescent="0.25">
      <c r="A26" s="15">
        <v>23</v>
      </c>
      <c r="B26" s="37">
        <v>120</v>
      </c>
      <c r="C26" s="26" t="s">
        <v>266</v>
      </c>
      <c r="D26" s="17">
        <v>2009</v>
      </c>
      <c r="E26" s="83" t="s">
        <v>68</v>
      </c>
      <c r="F26" s="39">
        <v>9.33</v>
      </c>
      <c r="G26" s="18">
        <f t="shared" si="0"/>
        <v>1</v>
      </c>
      <c r="H26" s="73">
        <v>6.5370370370370365E-4</v>
      </c>
      <c r="I26" s="16">
        <f t="shared" si="1"/>
        <v>1</v>
      </c>
      <c r="J26" s="39">
        <v>14.34</v>
      </c>
      <c r="K26" s="16">
        <f t="shared" si="2"/>
        <v>7</v>
      </c>
      <c r="L26" s="31">
        <v>310</v>
      </c>
      <c r="M26" s="32">
        <v>0</v>
      </c>
      <c r="N26" s="33">
        <v>313</v>
      </c>
      <c r="O26" s="18">
        <f t="shared" si="3"/>
        <v>4</v>
      </c>
      <c r="P26" s="1">
        <f t="shared" si="4"/>
        <v>313.31</v>
      </c>
    </row>
    <row r="27" spans="1:16" ht="21.95" customHeight="1" x14ac:dyDescent="0.25">
      <c r="A27" s="15">
        <v>24</v>
      </c>
      <c r="B27" s="37">
        <v>119</v>
      </c>
      <c r="C27" s="26" t="s">
        <v>267</v>
      </c>
      <c r="D27" s="17">
        <v>2010</v>
      </c>
      <c r="E27" s="83" t="s">
        <v>68</v>
      </c>
      <c r="F27" s="39">
        <v>11.78</v>
      </c>
      <c r="G27" s="18">
        <f t="shared" si="0"/>
        <v>18</v>
      </c>
      <c r="H27" s="73">
        <v>7.886574074074073E-4</v>
      </c>
      <c r="I27" s="16">
        <f t="shared" si="1"/>
        <v>13</v>
      </c>
      <c r="J27" s="39">
        <v>8.4600000000000009</v>
      </c>
      <c r="K27" s="16">
        <f t="shared" si="2"/>
        <v>23</v>
      </c>
      <c r="L27" s="31">
        <v>218</v>
      </c>
      <c r="M27" s="32">
        <v>192</v>
      </c>
      <c r="N27" s="33">
        <v>185</v>
      </c>
      <c r="O27" s="18">
        <f t="shared" si="3"/>
        <v>22</v>
      </c>
      <c r="P27" s="1">
        <f t="shared" si="4"/>
        <v>218.19218499999999</v>
      </c>
    </row>
    <row r="28" spans="1:16" ht="21.95" customHeight="1" x14ac:dyDescent="0.25">
      <c r="A28" s="15">
        <v>25</v>
      </c>
      <c r="B28" s="37">
        <v>179</v>
      </c>
      <c r="C28" s="26" t="s">
        <v>268</v>
      </c>
      <c r="D28" s="17">
        <v>2009</v>
      </c>
      <c r="E28" s="83"/>
      <c r="F28" s="39">
        <v>10.039999999999999</v>
      </c>
      <c r="G28" s="18">
        <f t="shared" si="0"/>
        <v>4</v>
      </c>
      <c r="H28" s="73">
        <v>7.098379629629629E-4</v>
      </c>
      <c r="I28" s="16">
        <f t="shared" si="1"/>
        <v>4</v>
      </c>
      <c r="J28" s="39">
        <v>10.94</v>
      </c>
      <c r="K28" s="16">
        <f t="shared" si="2"/>
        <v>17</v>
      </c>
      <c r="L28" s="31">
        <v>0</v>
      </c>
      <c r="M28" s="32">
        <v>298</v>
      </c>
      <c r="N28" s="33">
        <v>318</v>
      </c>
      <c r="O28" s="18">
        <f t="shared" si="3"/>
        <v>3</v>
      </c>
      <c r="P28" s="1">
        <f t="shared" si="4"/>
        <v>318.298</v>
      </c>
    </row>
    <row r="29" spans="1:16" ht="21.95" customHeight="1" x14ac:dyDescent="0.25">
      <c r="A29" s="15">
        <v>26</v>
      </c>
      <c r="B29" s="37">
        <v>184</v>
      </c>
      <c r="C29" s="26" t="s">
        <v>269</v>
      </c>
      <c r="D29" s="17">
        <v>2009</v>
      </c>
      <c r="E29" s="83"/>
      <c r="F29" s="39"/>
      <c r="G29" s="18" t="str">
        <f t="shared" si="0"/>
        <v/>
      </c>
      <c r="H29" s="73"/>
      <c r="I29" s="16" t="str">
        <f t="shared" si="1"/>
        <v/>
      </c>
      <c r="J29" s="39">
        <v>15.4</v>
      </c>
      <c r="K29" s="16">
        <f t="shared" si="2"/>
        <v>2</v>
      </c>
      <c r="L29" s="31">
        <v>0</v>
      </c>
      <c r="M29" s="32">
        <v>0</v>
      </c>
      <c r="N29" s="33">
        <v>0</v>
      </c>
      <c r="O29" s="18" t="str">
        <f t="shared" si="3"/>
        <v/>
      </c>
      <c r="P29" s="1">
        <f t="shared" si="4"/>
        <v>0</v>
      </c>
    </row>
    <row r="30" spans="1:16" ht="21.95" customHeight="1" x14ac:dyDescent="0.25">
      <c r="A30" s="15">
        <v>27</v>
      </c>
      <c r="B30" s="37"/>
      <c r="C30" s="26"/>
      <c r="D30" s="17"/>
      <c r="E30" s="83"/>
      <c r="F30" s="39"/>
      <c r="G30" s="18" t="str">
        <f t="shared" si="0"/>
        <v/>
      </c>
      <c r="H30" s="73"/>
      <c r="I30" s="16" t="str">
        <f t="shared" si="1"/>
        <v/>
      </c>
      <c r="J30" s="39"/>
      <c r="K30" s="16" t="str">
        <f t="shared" si="2"/>
        <v/>
      </c>
      <c r="L30" s="31"/>
      <c r="M30" s="32"/>
      <c r="N30" s="33"/>
      <c r="O30" s="18" t="str">
        <f t="shared" si="3"/>
        <v/>
      </c>
      <c r="P30" s="1">
        <f t="shared" si="4"/>
        <v>0</v>
      </c>
    </row>
  </sheetData>
  <mergeCells count="6">
    <mergeCell ref="D2:D3"/>
    <mergeCell ref="F2:G2"/>
    <mergeCell ref="H2:I2"/>
    <mergeCell ref="J2:K2"/>
    <mergeCell ref="L2:O2"/>
    <mergeCell ref="E2:E3"/>
  </mergeCells>
  <conditionalFormatting sqref="L4:N30">
    <cfRule type="expression" dxfId="38" priority="1">
      <formula>AND(L4=MAX($L4:$N4),L4&lt;&gt;0)</formula>
    </cfRule>
  </conditionalFormatting>
  <conditionalFormatting sqref="I4:I30 G4:G30 K4:K30 O4:O30">
    <cfRule type="cellIs" dxfId="37" priority="3" operator="equal">
      <formula>3</formula>
    </cfRule>
    <cfRule type="cellIs" dxfId="36" priority="4" operator="equal">
      <formula>2</formula>
    </cfRule>
    <cfRule type="cellIs" dxfId="35" priority="5" operator="equal">
      <formula>1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0.100000000000001" customHeight="1" x14ac:dyDescent="0.25">
      <c r="A2" s="6"/>
      <c r="B2" s="9"/>
      <c r="C2" s="8"/>
      <c r="D2" s="91" t="s">
        <v>3</v>
      </c>
      <c r="E2" s="96" t="s">
        <v>48</v>
      </c>
      <c r="F2" s="93" t="s">
        <v>9</v>
      </c>
      <c r="G2" s="94"/>
      <c r="H2" s="95" t="s">
        <v>10</v>
      </c>
      <c r="I2" s="95"/>
      <c r="J2" s="93" t="s">
        <v>20</v>
      </c>
      <c r="K2" s="95"/>
      <c r="L2" s="93" t="s">
        <v>0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13</v>
      </c>
      <c r="C4" s="26" t="s">
        <v>132</v>
      </c>
      <c r="D4" s="17">
        <v>2008</v>
      </c>
      <c r="E4" s="83" t="s">
        <v>68</v>
      </c>
      <c r="F4" s="39">
        <v>8.67</v>
      </c>
      <c r="G4" s="18">
        <f t="shared" ref="G4:G30" si="0">IF(ISNUMBER(F4),RANK(F4,F$4:F$30,1),"")</f>
        <v>1</v>
      </c>
      <c r="H4" s="73">
        <v>6.1377314814814812E-4</v>
      </c>
      <c r="I4" s="16">
        <f t="shared" ref="I4:I30" si="1">IF(ISNUMBER(H4),RANK(H4,H$4:H$30,1),"")</f>
        <v>1</v>
      </c>
      <c r="J4" s="39">
        <v>7.9</v>
      </c>
      <c r="K4" s="16">
        <f t="shared" ref="K4:K30" si="2">IF(ISNUMBER(J4),RANK(J4,J$4:J$30,0),"")</f>
        <v>1</v>
      </c>
      <c r="L4" s="31">
        <v>387</v>
      </c>
      <c r="M4" s="32">
        <v>391</v>
      </c>
      <c r="N4" s="33">
        <v>392</v>
      </c>
      <c r="O4" s="18">
        <f t="shared" ref="O4:O30" si="3">IF(P4&gt;0,RANK(P4,P$4:P$30,0),"")</f>
        <v>1</v>
      </c>
      <c r="P4" s="1">
        <f>IF(SUM(L4:N4)&gt;0,SUM(LARGE(L4:N4,1),LARGE(L4:N4,2)/1000,LARGE(L4:N4,3)/1000000),0)</f>
        <v>392.39138700000001</v>
      </c>
    </row>
    <row r="5" spans="1:16" ht="23.1" customHeight="1" x14ac:dyDescent="0.25">
      <c r="A5" s="15">
        <v>2</v>
      </c>
      <c r="B5" s="37">
        <v>8</v>
      </c>
      <c r="C5" s="26" t="s">
        <v>133</v>
      </c>
      <c r="D5" s="17">
        <v>2008</v>
      </c>
      <c r="E5" s="83" t="s">
        <v>68</v>
      </c>
      <c r="F5" s="39">
        <v>9.41</v>
      </c>
      <c r="G5" s="18">
        <f t="shared" si="0"/>
        <v>8</v>
      </c>
      <c r="H5" s="73"/>
      <c r="I5" s="16" t="str">
        <f t="shared" si="1"/>
        <v/>
      </c>
      <c r="J5" s="39">
        <v>5.78</v>
      </c>
      <c r="K5" s="16">
        <f t="shared" si="2"/>
        <v>10</v>
      </c>
      <c r="L5" s="31">
        <v>0</v>
      </c>
      <c r="M5" s="32">
        <v>0</v>
      </c>
      <c r="N5" s="33">
        <v>0</v>
      </c>
      <c r="O5" s="18" t="str">
        <f t="shared" si="3"/>
        <v/>
      </c>
      <c r="P5" s="1">
        <f t="shared" ref="P5:P30" si="4">IF(SUM(L5:N5)&gt;0,SUM(LARGE(L5:N5,1),LARGE(L5:N5,2)/1000,LARGE(L5:N5,3)/1000000),0)</f>
        <v>0</v>
      </c>
    </row>
    <row r="6" spans="1:16" ht="23.1" customHeight="1" x14ac:dyDescent="0.25">
      <c r="A6" s="15">
        <v>3</v>
      </c>
      <c r="B6" s="37">
        <v>9</v>
      </c>
      <c r="C6" s="26" t="s">
        <v>134</v>
      </c>
      <c r="D6" s="17">
        <v>2008</v>
      </c>
      <c r="E6" s="83" t="s">
        <v>68</v>
      </c>
      <c r="F6" s="39">
        <v>9.23</v>
      </c>
      <c r="G6" s="18">
        <f t="shared" si="0"/>
        <v>5</v>
      </c>
      <c r="H6" s="73">
        <v>6.5659722222222215E-4</v>
      </c>
      <c r="I6" s="16">
        <f t="shared" si="1"/>
        <v>6</v>
      </c>
      <c r="J6" s="39">
        <v>7.04</v>
      </c>
      <c r="K6" s="16">
        <f t="shared" si="2"/>
        <v>2</v>
      </c>
      <c r="L6" s="31">
        <v>342</v>
      </c>
      <c r="M6" s="32">
        <v>295</v>
      </c>
      <c r="N6" s="33">
        <v>301</v>
      </c>
      <c r="O6" s="18">
        <f t="shared" si="3"/>
        <v>4</v>
      </c>
      <c r="P6" s="1">
        <f t="shared" si="4"/>
        <v>342.30129499999998</v>
      </c>
    </row>
    <row r="7" spans="1:16" ht="23.1" customHeight="1" x14ac:dyDescent="0.25">
      <c r="A7" s="15">
        <v>4</v>
      </c>
      <c r="B7" s="37">
        <v>23</v>
      </c>
      <c r="C7" s="26" t="s">
        <v>135</v>
      </c>
      <c r="D7" s="17">
        <v>2008</v>
      </c>
      <c r="E7" s="83" t="s">
        <v>75</v>
      </c>
      <c r="F7" s="39">
        <v>9.2100000000000009</v>
      </c>
      <c r="G7" s="18">
        <f t="shared" si="0"/>
        <v>4</v>
      </c>
      <c r="H7" s="73">
        <v>6.3877314814814808E-4</v>
      </c>
      <c r="I7" s="16">
        <f t="shared" si="1"/>
        <v>3</v>
      </c>
      <c r="J7" s="39">
        <v>6</v>
      </c>
      <c r="K7" s="16">
        <f t="shared" si="2"/>
        <v>9</v>
      </c>
      <c r="L7" s="31">
        <v>318</v>
      </c>
      <c r="M7" s="32">
        <v>314</v>
      </c>
      <c r="N7" s="33">
        <v>339</v>
      </c>
      <c r="O7" s="18">
        <f t="shared" si="3"/>
        <v>6</v>
      </c>
      <c r="P7" s="1">
        <f t="shared" si="4"/>
        <v>339.31831399999999</v>
      </c>
    </row>
    <row r="8" spans="1:16" ht="23.1" customHeight="1" x14ac:dyDescent="0.25">
      <c r="A8" s="15">
        <v>5</v>
      </c>
      <c r="B8" s="37">
        <v>12</v>
      </c>
      <c r="C8" s="26" t="s">
        <v>136</v>
      </c>
      <c r="D8" s="17">
        <v>2007</v>
      </c>
      <c r="E8" s="83" t="s">
        <v>137</v>
      </c>
      <c r="F8" s="39">
        <v>9.41</v>
      </c>
      <c r="G8" s="18">
        <f t="shared" si="0"/>
        <v>8</v>
      </c>
      <c r="H8" s="73">
        <v>6.491898148148149E-4</v>
      </c>
      <c r="I8" s="16">
        <f t="shared" si="1"/>
        <v>4</v>
      </c>
      <c r="J8" s="39">
        <v>6.63</v>
      </c>
      <c r="K8" s="16">
        <f t="shared" si="2"/>
        <v>5</v>
      </c>
      <c r="L8" s="31">
        <v>355</v>
      </c>
      <c r="M8" s="32">
        <v>359</v>
      </c>
      <c r="N8" s="33">
        <v>355</v>
      </c>
      <c r="O8" s="18">
        <f t="shared" si="3"/>
        <v>2</v>
      </c>
      <c r="P8" s="1">
        <f t="shared" si="4"/>
        <v>359.35535500000003</v>
      </c>
    </row>
    <row r="9" spans="1:16" ht="23.1" customHeight="1" x14ac:dyDescent="0.25">
      <c r="A9" s="15">
        <v>6</v>
      </c>
      <c r="B9" s="37">
        <v>22</v>
      </c>
      <c r="C9" s="26" t="s">
        <v>138</v>
      </c>
      <c r="D9" s="17">
        <v>2007</v>
      </c>
      <c r="E9" s="83" t="s">
        <v>68</v>
      </c>
      <c r="F9" s="39">
        <v>9.8800000000000008</v>
      </c>
      <c r="G9" s="18">
        <f t="shared" si="0"/>
        <v>17</v>
      </c>
      <c r="H9" s="73">
        <v>6.7592592592592585E-4</v>
      </c>
      <c r="I9" s="16">
        <f t="shared" si="1"/>
        <v>14</v>
      </c>
      <c r="J9" s="39">
        <v>5.2</v>
      </c>
      <c r="K9" s="16">
        <f t="shared" si="2"/>
        <v>16</v>
      </c>
      <c r="L9" s="31">
        <v>0</v>
      </c>
      <c r="M9" s="32">
        <v>291</v>
      </c>
      <c r="N9" s="33">
        <v>298</v>
      </c>
      <c r="O9" s="18">
        <f t="shared" si="3"/>
        <v>17</v>
      </c>
      <c r="P9" s="1">
        <f t="shared" si="4"/>
        <v>298.291</v>
      </c>
    </row>
    <row r="10" spans="1:16" ht="23.1" customHeight="1" x14ac:dyDescent="0.25">
      <c r="A10" s="15">
        <v>7</v>
      </c>
      <c r="B10" s="37">
        <v>10</v>
      </c>
      <c r="C10" s="26" t="s">
        <v>139</v>
      </c>
      <c r="D10" s="17">
        <v>2007</v>
      </c>
      <c r="E10" s="83" t="s">
        <v>68</v>
      </c>
      <c r="F10" s="39">
        <v>9.33</v>
      </c>
      <c r="G10" s="18">
        <f t="shared" si="0"/>
        <v>6</v>
      </c>
      <c r="H10" s="73">
        <v>6.625E-4</v>
      </c>
      <c r="I10" s="16">
        <f t="shared" si="1"/>
        <v>8</v>
      </c>
      <c r="J10" s="39">
        <v>6.68</v>
      </c>
      <c r="K10" s="16">
        <f t="shared" si="2"/>
        <v>4</v>
      </c>
      <c r="L10" s="31">
        <v>291</v>
      </c>
      <c r="M10" s="32">
        <v>325</v>
      </c>
      <c r="N10" s="33">
        <v>291</v>
      </c>
      <c r="O10" s="18">
        <f t="shared" si="3"/>
        <v>7</v>
      </c>
      <c r="P10" s="1">
        <f t="shared" si="4"/>
        <v>325.291291</v>
      </c>
    </row>
    <row r="11" spans="1:16" ht="23.1" customHeight="1" x14ac:dyDescent="0.25">
      <c r="A11" s="15">
        <v>8</v>
      </c>
      <c r="B11" s="37">
        <v>25</v>
      </c>
      <c r="C11" s="26" t="s">
        <v>140</v>
      </c>
      <c r="D11" s="17">
        <v>2008</v>
      </c>
      <c r="E11" s="83" t="s">
        <v>68</v>
      </c>
      <c r="F11" s="39">
        <v>9.74</v>
      </c>
      <c r="G11" s="18">
        <f t="shared" si="0"/>
        <v>14</v>
      </c>
      <c r="H11" s="73">
        <v>6.6180555555555556E-4</v>
      </c>
      <c r="I11" s="16">
        <f t="shared" si="1"/>
        <v>7</v>
      </c>
      <c r="J11" s="39">
        <v>5.12</v>
      </c>
      <c r="K11" s="16">
        <f t="shared" si="2"/>
        <v>19</v>
      </c>
      <c r="L11" s="31">
        <v>308</v>
      </c>
      <c r="M11" s="32">
        <v>279</v>
      </c>
      <c r="N11" s="33">
        <v>301</v>
      </c>
      <c r="O11" s="18">
        <f t="shared" si="3"/>
        <v>15</v>
      </c>
      <c r="P11" s="1">
        <f t="shared" si="4"/>
        <v>308.30127899999997</v>
      </c>
    </row>
    <row r="12" spans="1:16" ht="23.1" customHeight="1" x14ac:dyDescent="0.25">
      <c r="A12" s="15">
        <v>9</v>
      </c>
      <c r="B12" s="37">
        <v>20</v>
      </c>
      <c r="C12" s="26" t="s">
        <v>141</v>
      </c>
      <c r="D12" s="17">
        <v>2008</v>
      </c>
      <c r="E12" s="83" t="s">
        <v>129</v>
      </c>
      <c r="F12" s="39">
        <v>9.7200000000000006</v>
      </c>
      <c r="G12" s="18">
        <f t="shared" si="0"/>
        <v>13</v>
      </c>
      <c r="H12" s="73">
        <v>6.9525462962962976E-4</v>
      </c>
      <c r="I12" s="16">
        <f t="shared" si="1"/>
        <v>17</v>
      </c>
      <c r="J12" s="39">
        <v>6.05</v>
      </c>
      <c r="K12" s="16">
        <f t="shared" si="2"/>
        <v>7</v>
      </c>
      <c r="L12" s="31">
        <v>303</v>
      </c>
      <c r="M12" s="32">
        <v>307</v>
      </c>
      <c r="N12" s="33">
        <v>314</v>
      </c>
      <c r="O12" s="18">
        <f t="shared" si="3"/>
        <v>13</v>
      </c>
      <c r="P12" s="1">
        <f t="shared" si="4"/>
        <v>314.30730299999999</v>
      </c>
    </row>
    <row r="13" spans="1:16" ht="23.1" customHeight="1" x14ac:dyDescent="0.25">
      <c r="A13" s="15">
        <v>10</v>
      </c>
      <c r="B13" s="37">
        <v>6</v>
      </c>
      <c r="C13" s="26" t="s">
        <v>142</v>
      </c>
      <c r="D13" s="17">
        <v>2007</v>
      </c>
      <c r="E13" s="83" t="s">
        <v>68</v>
      </c>
      <c r="F13" s="39">
        <v>10.02</v>
      </c>
      <c r="G13" s="18">
        <f t="shared" si="0"/>
        <v>19</v>
      </c>
      <c r="H13" s="73">
        <v>7.1689814814814804E-4</v>
      </c>
      <c r="I13" s="16">
        <f t="shared" si="1"/>
        <v>20</v>
      </c>
      <c r="J13" s="39">
        <v>4.9800000000000004</v>
      </c>
      <c r="K13" s="16">
        <f t="shared" si="2"/>
        <v>21</v>
      </c>
      <c r="L13" s="31">
        <v>318</v>
      </c>
      <c r="M13" s="32">
        <v>319</v>
      </c>
      <c r="N13" s="33">
        <v>323</v>
      </c>
      <c r="O13" s="18">
        <f t="shared" si="3"/>
        <v>8</v>
      </c>
      <c r="P13" s="1">
        <f t="shared" si="4"/>
        <v>323.31931800000001</v>
      </c>
    </row>
    <row r="14" spans="1:16" ht="23.1" customHeight="1" x14ac:dyDescent="0.25">
      <c r="A14" s="15">
        <v>11</v>
      </c>
      <c r="B14" s="37">
        <v>26</v>
      </c>
      <c r="C14" s="26" t="s">
        <v>143</v>
      </c>
      <c r="D14" s="17">
        <v>2008</v>
      </c>
      <c r="E14" s="83" t="s">
        <v>68</v>
      </c>
      <c r="F14" s="39">
        <v>10.81</v>
      </c>
      <c r="G14" s="18">
        <f t="shared" si="0"/>
        <v>24</v>
      </c>
      <c r="H14" s="73">
        <v>7.7268518518518517E-4</v>
      </c>
      <c r="I14" s="16">
        <f t="shared" si="1"/>
        <v>25</v>
      </c>
      <c r="J14" s="39">
        <v>4.88</v>
      </c>
      <c r="K14" s="16">
        <f t="shared" si="2"/>
        <v>22</v>
      </c>
      <c r="L14" s="31">
        <v>285</v>
      </c>
      <c r="M14" s="32">
        <v>291</v>
      </c>
      <c r="N14" s="33">
        <v>294</v>
      </c>
      <c r="O14" s="18">
        <f t="shared" si="3"/>
        <v>19</v>
      </c>
      <c r="P14" s="1">
        <f t="shared" si="4"/>
        <v>294.29128500000002</v>
      </c>
    </row>
    <row r="15" spans="1:16" ht="23.1" customHeight="1" x14ac:dyDescent="0.25">
      <c r="A15" s="15">
        <v>12</v>
      </c>
      <c r="B15" s="37">
        <v>2</v>
      </c>
      <c r="C15" s="26" t="s">
        <v>144</v>
      </c>
      <c r="D15" s="17">
        <v>2008</v>
      </c>
      <c r="E15" s="83" t="s">
        <v>68</v>
      </c>
      <c r="F15" s="39">
        <v>9.67</v>
      </c>
      <c r="G15" s="18">
        <f t="shared" si="0"/>
        <v>12</v>
      </c>
      <c r="H15" s="73">
        <v>6.9733796296296297E-4</v>
      </c>
      <c r="I15" s="16">
        <f t="shared" si="1"/>
        <v>18</v>
      </c>
      <c r="J15" s="39">
        <v>5.32</v>
      </c>
      <c r="K15" s="16">
        <f t="shared" si="2"/>
        <v>15</v>
      </c>
      <c r="L15" s="31">
        <v>0</v>
      </c>
      <c r="M15" s="32">
        <v>321</v>
      </c>
      <c r="N15" s="33">
        <v>311</v>
      </c>
      <c r="O15" s="18">
        <f t="shared" si="3"/>
        <v>10</v>
      </c>
      <c r="P15" s="1">
        <f t="shared" si="4"/>
        <v>321.31099999999998</v>
      </c>
    </row>
    <row r="16" spans="1:16" ht="23.1" customHeight="1" x14ac:dyDescent="0.25">
      <c r="A16" s="15">
        <v>13</v>
      </c>
      <c r="B16" s="37">
        <v>16</v>
      </c>
      <c r="C16" s="26" t="s">
        <v>145</v>
      </c>
      <c r="D16" s="17">
        <v>2008</v>
      </c>
      <c r="E16" s="83" t="s">
        <v>68</v>
      </c>
      <c r="F16" s="39">
        <v>10.98</v>
      </c>
      <c r="G16" s="18">
        <f t="shared" si="0"/>
        <v>26</v>
      </c>
      <c r="H16" s="73">
        <v>7.6192129629629624E-4</v>
      </c>
      <c r="I16" s="16">
        <f t="shared" si="1"/>
        <v>23</v>
      </c>
      <c r="J16" s="39">
        <v>5.08</v>
      </c>
      <c r="K16" s="16">
        <f t="shared" si="2"/>
        <v>20</v>
      </c>
      <c r="L16" s="31">
        <v>248</v>
      </c>
      <c r="M16" s="32">
        <v>278</v>
      </c>
      <c r="N16" s="33">
        <v>277</v>
      </c>
      <c r="O16" s="18">
        <f t="shared" si="3"/>
        <v>24</v>
      </c>
      <c r="P16" s="1">
        <f t="shared" si="4"/>
        <v>278.27724799999999</v>
      </c>
    </row>
    <row r="17" spans="1:16" ht="23.1" customHeight="1" x14ac:dyDescent="0.25">
      <c r="A17" s="15">
        <v>14</v>
      </c>
      <c r="B17" s="37">
        <v>11</v>
      </c>
      <c r="C17" s="26" t="s">
        <v>146</v>
      </c>
      <c r="D17" s="17">
        <v>2008</v>
      </c>
      <c r="E17" s="83" t="s">
        <v>68</v>
      </c>
      <c r="F17" s="39">
        <v>10.47</v>
      </c>
      <c r="G17" s="18">
        <f t="shared" si="0"/>
        <v>22</v>
      </c>
      <c r="H17" s="73">
        <v>6.876157407407407E-4</v>
      </c>
      <c r="I17" s="16">
        <f t="shared" si="1"/>
        <v>16</v>
      </c>
      <c r="J17" s="39">
        <v>5.17</v>
      </c>
      <c r="K17" s="16">
        <f t="shared" si="2"/>
        <v>18</v>
      </c>
      <c r="L17" s="31">
        <v>295</v>
      </c>
      <c r="M17" s="32">
        <v>290</v>
      </c>
      <c r="N17" s="33">
        <v>292</v>
      </c>
      <c r="O17" s="18">
        <f t="shared" si="3"/>
        <v>18</v>
      </c>
      <c r="P17" s="1">
        <f t="shared" si="4"/>
        <v>295.29228999999998</v>
      </c>
    </row>
    <row r="18" spans="1:16" ht="23.1" customHeight="1" x14ac:dyDescent="0.25">
      <c r="A18" s="15">
        <v>15</v>
      </c>
      <c r="B18" s="37">
        <v>3</v>
      </c>
      <c r="C18" s="26" t="s">
        <v>147</v>
      </c>
      <c r="D18" s="17">
        <v>2008</v>
      </c>
      <c r="E18" s="83" t="s">
        <v>68</v>
      </c>
      <c r="F18" s="39">
        <v>9.93</v>
      </c>
      <c r="G18" s="18">
        <f t="shared" si="0"/>
        <v>18</v>
      </c>
      <c r="H18" s="73">
        <v>7.3726851851851861E-4</v>
      </c>
      <c r="I18" s="16">
        <f t="shared" si="1"/>
        <v>22</v>
      </c>
      <c r="J18" s="39">
        <v>4.12</v>
      </c>
      <c r="K18" s="16">
        <f t="shared" si="2"/>
        <v>24</v>
      </c>
      <c r="L18" s="31">
        <v>0</v>
      </c>
      <c r="M18" s="32">
        <v>284</v>
      </c>
      <c r="N18" s="33">
        <v>290</v>
      </c>
      <c r="O18" s="18">
        <f t="shared" si="3"/>
        <v>21</v>
      </c>
      <c r="P18" s="1">
        <f t="shared" si="4"/>
        <v>290.28399999999999</v>
      </c>
    </row>
    <row r="19" spans="1:16" ht="23.1" customHeight="1" x14ac:dyDescent="0.25">
      <c r="A19" s="15">
        <v>16</v>
      </c>
      <c r="B19" s="37">
        <v>24</v>
      </c>
      <c r="C19" s="26" t="s">
        <v>148</v>
      </c>
      <c r="D19" s="17">
        <v>2008</v>
      </c>
      <c r="E19" s="83" t="s">
        <v>68</v>
      </c>
      <c r="F19" s="39">
        <v>9.86</v>
      </c>
      <c r="G19" s="18">
        <f t="shared" si="0"/>
        <v>16</v>
      </c>
      <c r="H19" s="73">
        <v>6.648148148148147E-4</v>
      </c>
      <c r="I19" s="16">
        <f t="shared" si="1"/>
        <v>9</v>
      </c>
      <c r="J19" s="39">
        <v>5.69</v>
      </c>
      <c r="K19" s="16">
        <f t="shared" si="2"/>
        <v>11</v>
      </c>
      <c r="L19" s="31">
        <v>322</v>
      </c>
      <c r="M19" s="32">
        <v>292</v>
      </c>
      <c r="N19" s="33">
        <v>295</v>
      </c>
      <c r="O19" s="18">
        <f t="shared" si="3"/>
        <v>9</v>
      </c>
      <c r="P19" s="1">
        <f t="shared" si="4"/>
        <v>322.29529200000002</v>
      </c>
    </row>
    <row r="20" spans="1:16" ht="23.1" customHeight="1" x14ac:dyDescent="0.25">
      <c r="A20" s="15">
        <v>17</v>
      </c>
      <c r="B20" s="37">
        <v>18</v>
      </c>
      <c r="C20" s="26" t="s">
        <v>149</v>
      </c>
      <c r="D20" s="17">
        <v>2008</v>
      </c>
      <c r="E20" s="83" t="s">
        <v>68</v>
      </c>
      <c r="F20" s="39">
        <v>9.17</v>
      </c>
      <c r="G20" s="18">
        <f t="shared" si="0"/>
        <v>3</v>
      </c>
      <c r="H20" s="73">
        <v>6.3206018518518526E-4</v>
      </c>
      <c r="I20" s="16">
        <f t="shared" si="1"/>
        <v>2</v>
      </c>
      <c r="J20" s="39">
        <v>5.58</v>
      </c>
      <c r="K20" s="16">
        <f t="shared" si="2"/>
        <v>12</v>
      </c>
      <c r="L20" s="31">
        <v>348</v>
      </c>
      <c r="M20" s="32">
        <v>335</v>
      </c>
      <c r="N20" s="33">
        <v>327</v>
      </c>
      <c r="O20" s="18">
        <f t="shared" si="3"/>
        <v>3</v>
      </c>
      <c r="P20" s="1">
        <f t="shared" si="4"/>
        <v>348.33532700000001</v>
      </c>
    </row>
    <row r="21" spans="1:16" ht="23.1" customHeight="1" x14ac:dyDescent="0.25">
      <c r="A21" s="15">
        <v>18</v>
      </c>
      <c r="B21" s="37">
        <v>1</v>
      </c>
      <c r="C21" s="26" t="s">
        <v>150</v>
      </c>
      <c r="D21" s="17">
        <v>2008</v>
      </c>
      <c r="E21" s="83" t="s">
        <v>68</v>
      </c>
      <c r="F21" s="39">
        <v>11.12</v>
      </c>
      <c r="G21" s="18">
        <f t="shared" si="0"/>
        <v>27</v>
      </c>
      <c r="H21" s="73">
        <v>7.6712962962962965E-4</v>
      </c>
      <c r="I21" s="16">
        <f t="shared" si="1"/>
        <v>24</v>
      </c>
      <c r="J21" s="39">
        <v>3.87</v>
      </c>
      <c r="K21" s="16">
        <f t="shared" si="2"/>
        <v>26</v>
      </c>
      <c r="L21" s="31">
        <v>220</v>
      </c>
      <c r="M21" s="32">
        <v>203</v>
      </c>
      <c r="N21" s="33">
        <v>195</v>
      </c>
      <c r="O21" s="18">
        <f t="shared" si="3"/>
        <v>26</v>
      </c>
      <c r="P21" s="1">
        <f t="shared" si="4"/>
        <v>220.20319499999999</v>
      </c>
    </row>
    <row r="22" spans="1:16" ht="23.1" customHeight="1" x14ac:dyDescent="0.25">
      <c r="A22" s="15">
        <v>19</v>
      </c>
      <c r="B22" s="37">
        <v>19</v>
      </c>
      <c r="C22" s="26" t="s">
        <v>151</v>
      </c>
      <c r="D22" s="17">
        <v>2008</v>
      </c>
      <c r="E22" s="83" t="s">
        <v>68</v>
      </c>
      <c r="F22" s="39">
        <v>9.35</v>
      </c>
      <c r="G22" s="18">
        <f t="shared" si="0"/>
        <v>7</v>
      </c>
      <c r="H22" s="73">
        <v>6.7037037037037033E-4</v>
      </c>
      <c r="I22" s="16">
        <f t="shared" si="1"/>
        <v>12</v>
      </c>
      <c r="J22" s="39">
        <v>5.52</v>
      </c>
      <c r="K22" s="16">
        <f t="shared" si="2"/>
        <v>14</v>
      </c>
      <c r="L22" s="31">
        <v>265</v>
      </c>
      <c r="M22" s="32">
        <v>265</v>
      </c>
      <c r="N22" s="33">
        <v>270</v>
      </c>
      <c r="O22" s="18">
        <f t="shared" si="3"/>
        <v>25</v>
      </c>
      <c r="P22" s="1">
        <f t="shared" si="4"/>
        <v>270.265265</v>
      </c>
    </row>
    <row r="23" spans="1:16" ht="23.1" customHeight="1" x14ac:dyDescent="0.25">
      <c r="A23" s="15">
        <v>20</v>
      </c>
      <c r="B23" s="37">
        <v>4</v>
      </c>
      <c r="C23" s="26" t="s">
        <v>152</v>
      </c>
      <c r="D23" s="17">
        <v>2008</v>
      </c>
      <c r="E23" s="83" t="s">
        <v>75</v>
      </c>
      <c r="F23" s="39">
        <v>9.15</v>
      </c>
      <c r="G23" s="18">
        <f t="shared" si="0"/>
        <v>2</v>
      </c>
      <c r="H23" s="73">
        <v>6.5613425925925919E-4</v>
      </c>
      <c r="I23" s="16">
        <f t="shared" si="1"/>
        <v>5</v>
      </c>
      <c r="J23" s="39">
        <v>6.59</v>
      </c>
      <c r="K23" s="16">
        <f t="shared" si="2"/>
        <v>6</v>
      </c>
      <c r="L23" s="31">
        <v>339</v>
      </c>
      <c r="M23" s="32">
        <v>325</v>
      </c>
      <c r="N23" s="33">
        <v>311</v>
      </c>
      <c r="O23" s="18">
        <f t="shared" si="3"/>
        <v>5</v>
      </c>
      <c r="P23" s="1">
        <f t="shared" si="4"/>
        <v>339.325311</v>
      </c>
    </row>
    <row r="24" spans="1:16" ht="23.1" customHeight="1" x14ac:dyDescent="0.25">
      <c r="A24" s="15">
        <v>21</v>
      </c>
      <c r="B24" s="37">
        <v>5</v>
      </c>
      <c r="C24" s="26" t="s">
        <v>153</v>
      </c>
      <c r="D24" s="17">
        <v>2008</v>
      </c>
      <c r="E24" s="83" t="s">
        <v>154</v>
      </c>
      <c r="F24" s="39">
        <v>9.61</v>
      </c>
      <c r="G24" s="18">
        <f t="shared" si="0"/>
        <v>11</v>
      </c>
      <c r="H24" s="73">
        <v>6.8310185185185184E-4</v>
      </c>
      <c r="I24" s="16">
        <f t="shared" si="1"/>
        <v>15</v>
      </c>
      <c r="J24" s="39">
        <v>5.55</v>
      </c>
      <c r="K24" s="16">
        <f t="shared" si="2"/>
        <v>13</v>
      </c>
      <c r="L24" s="31">
        <v>299</v>
      </c>
      <c r="M24" s="32">
        <v>310</v>
      </c>
      <c r="N24" s="33">
        <v>311</v>
      </c>
      <c r="O24" s="18">
        <f t="shared" si="3"/>
        <v>14</v>
      </c>
      <c r="P24" s="1">
        <f t="shared" si="4"/>
        <v>311.31029899999999</v>
      </c>
    </row>
    <row r="25" spans="1:16" ht="23.1" customHeight="1" x14ac:dyDescent="0.25">
      <c r="A25" s="15">
        <v>22</v>
      </c>
      <c r="B25" s="37">
        <v>21</v>
      </c>
      <c r="C25" s="26" t="s">
        <v>155</v>
      </c>
      <c r="D25" s="17">
        <v>2008</v>
      </c>
      <c r="E25" s="83" t="s">
        <v>68</v>
      </c>
      <c r="F25" s="39">
        <v>10.63</v>
      </c>
      <c r="G25" s="18">
        <f t="shared" si="0"/>
        <v>23</v>
      </c>
      <c r="H25" s="73">
        <v>7.2546296296296291E-4</v>
      </c>
      <c r="I25" s="16">
        <f t="shared" si="1"/>
        <v>21</v>
      </c>
      <c r="J25" s="39"/>
      <c r="K25" s="16" t="str">
        <f t="shared" si="2"/>
        <v/>
      </c>
      <c r="L25" s="31">
        <v>0</v>
      </c>
      <c r="M25" s="32">
        <v>286</v>
      </c>
      <c r="N25" s="33">
        <v>293</v>
      </c>
      <c r="O25" s="18">
        <f t="shared" si="3"/>
        <v>20</v>
      </c>
      <c r="P25" s="1">
        <f t="shared" si="4"/>
        <v>293.286</v>
      </c>
    </row>
    <row r="26" spans="1:16" ht="23.1" customHeight="1" x14ac:dyDescent="0.25">
      <c r="A26" s="15">
        <v>23</v>
      </c>
      <c r="B26" s="37">
        <v>17</v>
      </c>
      <c r="C26" s="26" t="s">
        <v>156</v>
      </c>
      <c r="D26" s="17">
        <v>2008</v>
      </c>
      <c r="E26" s="83" t="s">
        <v>68</v>
      </c>
      <c r="F26" s="39">
        <v>9.48</v>
      </c>
      <c r="G26" s="18">
        <f t="shared" si="0"/>
        <v>10</v>
      </c>
      <c r="H26" s="73">
        <v>6.6504629629629628E-4</v>
      </c>
      <c r="I26" s="16">
        <f t="shared" si="1"/>
        <v>10</v>
      </c>
      <c r="J26" s="39">
        <v>6.96</v>
      </c>
      <c r="K26" s="16">
        <f t="shared" si="2"/>
        <v>3</v>
      </c>
      <c r="L26" s="31">
        <v>318</v>
      </c>
      <c r="M26" s="32">
        <v>320</v>
      </c>
      <c r="N26" s="33">
        <v>308</v>
      </c>
      <c r="O26" s="18">
        <f t="shared" si="3"/>
        <v>12</v>
      </c>
      <c r="P26" s="1">
        <f t="shared" si="4"/>
        <v>320.318308</v>
      </c>
    </row>
    <row r="27" spans="1:16" ht="23.1" customHeight="1" x14ac:dyDescent="0.25">
      <c r="A27" s="15">
        <v>24</v>
      </c>
      <c r="B27" s="37">
        <v>7</v>
      </c>
      <c r="C27" s="26" t="s">
        <v>157</v>
      </c>
      <c r="D27" s="17">
        <v>2008</v>
      </c>
      <c r="E27" s="83" t="s">
        <v>68</v>
      </c>
      <c r="F27" s="39">
        <v>10.37</v>
      </c>
      <c r="G27" s="18">
        <f t="shared" si="0"/>
        <v>21</v>
      </c>
      <c r="H27" s="73">
        <v>7.0011574074074073E-4</v>
      </c>
      <c r="I27" s="16">
        <f t="shared" si="1"/>
        <v>19</v>
      </c>
      <c r="J27" s="39">
        <v>4.4400000000000004</v>
      </c>
      <c r="K27" s="16">
        <f t="shared" si="2"/>
        <v>23</v>
      </c>
      <c r="L27" s="31">
        <v>281</v>
      </c>
      <c r="M27" s="32">
        <v>253</v>
      </c>
      <c r="N27" s="33">
        <v>252</v>
      </c>
      <c r="O27" s="18">
        <f t="shared" si="3"/>
        <v>22</v>
      </c>
      <c r="P27" s="1">
        <f t="shared" si="4"/>
        <v>281.25325199999997</v>
      </c>
    </row>
    <row r="28" spans="1:16" ht="23.1" customHeight="1" x14ac:dyDescent="0.25">
      <c r="A28" s="15">
        <v>25</v>
      </c>
      <c r="B28" s="37">
        <v>14</v>
      </c>
      <c r="C28" s="26" t="s">
        <v>158</v>
      </c>
      <c r="D28" s="17">
        <v>2008</v>
      </c>
      <c r="E28" s="83" t="s">
        <v>159</v>
      </c>
      <c r="F28" s="39">
        <v>10.23</v>
      </c>
      <c r="G28" s="18">
        <f t="shared" si="0"/>
        <v>20</v>
      </c>
      <c r="H28" s="73">
        <v>6.7395833333333327E-4</v>
      </c>
      <c r="I28" s="16">
        <f t="shared" si="1"/>
        <v>13</v>
      </c>
      <c r="J28" s="39">
        <v>6.04</v>
      </c>
      <c r="K28" s="16">
        <f t="shared" si="2"/>
        <v>8</v>
      </c>
      <c r="L28" s="31">
        <v>308</v>
      </c>
      <c r="M28" s="32">
        <v>288</v>
      </c>
      <c r="N28" s="33">
        <v>296</v>
      </c>
      <c r="O28" s="18">
        <f t="shared" si="3"/>
        <v>16</v>
      </c>
      <c r="P28" s="1">
        <f t="shared" si="4"/>
        <v>308.296288</v>
      </c>
    </row>
    <row r="29" spans="1:16" ht="23.1" customHeight="1" x14ac:dyDescent="0.25">
      <c r="A29" s="15">
        <v>26</v>
      </c>
      <c r="B29" s="37">
        <v>15</v>
      </c>
      <c r="C29" s="26" t="s">
        <v>160</v>
      </c>
      <c r="D29" s="17">
        <v>2007</v>
      </c>
      <c r="E29" s="83" t="s">
        <v>68</v>
      </c>
      <c r="F29" s="39">
        <v>9.7799999999999994</v>
      </c>
      <c r="G29" s="18">
        <f t="shared" si="0"/>
        <v>15</v>
      </c>
      <c r="H29" s="73">
        <v>6.6539351851851861E-4</v>
      </c>
      <c r="I29" s="16">
        <f t="shared" si="1"/>
        <v>11</v>
      </c>
      <c r="J29" s="39">
        <v>5.19</v>
      </c>
      <c r="K29" s="16">
        <f t="shared" si="2"/>
        <v>17</v>
      </c>
      <c r="L29" s="31">
        <v>320</v>
      </c>
      <c r="M29" s="32">
        <v>319</v>
      </c>
      <c r="N29" s="33">
        <v>306</v>
      </c>
      <c r="O29" s="18">
        <f t="shared" si="3"/>
        <v>11</v>
      </c>
      <c r="P29" s="1">
        <f t="shared" ref="P29" si="5">IF(SUM(L29:N29)&gt;0,SUM(LARGE(L29:N29,1),LARGE(L29:N29,2)/1000,LARGE(L29:N29,3)/1000000),0)</f>
        <v>320.31930600000004</v>
      </c>
    </row>
    <row r="30" spans="1:16" ht="23.1" customHeight="1" x14ac:dyDescent="0.25">
      <c r="A30" s="15">
        <v>27</v>
      </c>
      <c r="B30" s="37">
        <v>190</v>
      </c>
      <c r="C30" s="26" t="s">
        <v>271</v>
      </c>
      <c r="D30" s="17">
        <v>2008</v>
      </c>
      <c r="E30" s="83" t="s">
        <v>68</v>
      </c>
      <c r="F30" s="39">
        <v>10.96</v>
      </c>
      <c r="G30" s="18">
        <f t="shared" si="0"/>
        <v>25</v>
      </c>
      <c r="H30" s="73"/>
      <c r="I30" s="16" t="str">
        <f t="shared" si="1"/>
        <v/>
      </c>
      <c r="J30" s="39">
        <v>3.96</v>
      </c>
      <c r="K30" s="16">
        <f t="shared" si="2"/>
        <v>25</v>
      </c>
      <c r="L30" s="31">
        <v>272</v>
      </c>
      <c r="M30" s="32">
        <v>280</v>
      </c>
      <c r="N30" s="33">
        <v>235</v>
      </c>
      <c r="O30" s="18">
        <f t="shared" si="3"/>
        <v>23</v>
      </c>
      <c r="P30" s="1">
        <f t="shared" si="4"/>
        <v>280.27223499999997</v>
      </c>
    </row>
  </sheetData>
  <mergeCells count="6">
    <mergeCell ref="D2:D3"/>
    <mergeCell ref="F2:G2"/>
    <mergeCell ref="H2:I2"/>
    <mergeCell ref="J2:K2"/>
    <mergeCell ref="L2:O2"/>
    <mergeCell ref="E2:E3"/>
  </mergeCells>
  <conditionalFormatting sqref="I4:I28 G4:G28 O4:O28 K4:K28 K30 O30 G30 I30">
    <cfRule type="cellIs" dxfId="34" priority="7" operator="equal">
      <formula>3</formula>
    </cfRule>
    <cfRule type="cellIs" dxfId="33" priority="8" operator="equal">
      <formula>2</formula>
    </cfRule>
    <cfRule type="cellIs" dxfId="32" priority="9" operator="equal">
      <formula>1</formula>
    </cfRule>
  </conditionalFormatting>
  <conditionalFormatting sqref="L4:N28 L30:N30">
    <cfRule type="expression" dxfId="31" priority="6">
      <formula>AND(L4=MAX($L4:$N4),L4&lt;&gt;0)</formula>
    </cfRule>
  </conditionalFormatting>
  <conditionalFormatting sqref="I29 G29 O29 K29">
    <cfRule type="cellIs" dxfId="30" priority="2" operator="equal">
      <formula>3</formula>
    </cfRule>
    <cfRule type="cellIs" dxfId="29" priority="3" operator="equal">
      <formula>2</formula>
    </cfRule>
    <cfRule type="cellIs" dxfId="28" priority="4" operator="equal">
      <formula>1</formula>
    </cfRule>
  </conditionalFormatting>
  <conditionalFormatting sqref="L29:N29">
    <cfRule type="expression" dxfId="27" priority="1">
      <formula>AND(L29=MAX($L29:$N29),L29&lt;&gt;0)</formula>
    </cfRule>
  </conditionalFormatting>
  <pageMargins left="0.31496062992125984" right="0.31496062992125984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9"/>
      <c r="C2" s="8"/>
      <c r="D2" s="91" t="s">
        <v>3</v>
      </c>
      <c r="E2" s="96" t="s">
        <v>48</v>
      </c>
      <c r="F2" s="93" t="s">
        <v>62</v>
      </c>
      <c r="G2" s="94"/>
      <c r="H2" s="95" t="s">
        <v>63</v>
      </c>
      <c r="I2" s="95"/>
      <c r="J2" s="93" t="s">
        <v>11</v>
      </c>
      <c r="K2" s="95"/>
      <c r="L2" s="93" t="s">
        <v>13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157</v>
      </c>
      <c r="C4" s="26" t="s">
        <v>211</v>
      </c>
      <c r="D4" s="17">
        <v>2014</v>
      </c>
      <c r="E4" s="83" t="s">
        <v>212</v>
      </c>
      <c r="F4" s="39">
        <v>12.68</v>
      </c>
      <c r="G4" s="18">
        <f t="shared" ref="G4:G24" si="0">IF(ISNUMBER(F4),RANK(F4,F$4:F$24,1),"")</f>
        <v>19</v>
      </c>
      <c r="H4" s="39">
        <v>16.22</v>
      </c>
      <c r="I4" s="16">
        <f t="shared" ref="I4:I24" si="1">IF(ISNUMBER(H4),RANK(H4,H$4:H$24,1),"")</f>
        <v>20</v>
      </c>
      <c r="J4" s="39">
        <v>5.25</v>
      </c>
      <c r="K4" s="16">
        <f t="shared" ref="K4:K24" si="2">IF(ISNUMBER(J4),RANK(J4,J$4:J$24,0),"")</f>
        <v>19</v>
      </c>
      <c r="L4" s="31">
        <v>111</v>
      </c>
      <c r="M4" s="32">
        <v>104</v>
      </c>
      <c r="N4" s="33">
        <v>111</v>
      </c>
      <c r="O4" s="18">
        <f t="shared" ref="O4:O24" si="3">IF(P4&gt;0,RANK(P4,P$4:P$24,0),"")</f>
        <v>18</v>
      </c>
      <c r="P4" s="1">
        <f>IF(SUM(L4:N4)&gt;0,SUM(LARGE(L4:N4,1),LARGE(L4:N4,2)/1000,LARGE(L4:N4,3)/1000000),0)</f>
        <v>111.111104</v>
      </c>
    </row>
    <row r="5" spans="1:16" ht="23.1" customHeight="1" x14ac:dyDescent="0.25">
      <c r="A5" s="15">
        <v>2</v>
      </c>
      <c r="B5" s="37">
        <v>164</v>
      </c>
      <c r="C5" s="26" t="s">
        <v>213</v>
      </c>
      <c r="D5" s="17">
        <v>2013</v>
      </c>
      <c r="E5" s="83" t="s">
        <v>68</v>
      </c>
      <c r="F5" s="39">
        <v>12.56</v>
      </c>
      <c r="G5" s="18">
        <f t="shared" si="0"/>
        <v>17</v>
      </c>
      <c r="H5" s="39">
        <v>16.29</v>
      </c>
      <c r="I5" s="16">
        <f t="shared" si="1"/>
        <v>21</v>
      </c>
      <c r="J5" s="39">
        <v>4.24</v>
      </c>
      <c r="K5" s="16">
        <f t="shared" si="2"/>
        <v>21</v>
      </c>
      <c r="L5" s="31">
        <v>114</v>
      </c>
      <c r="M5" s="32">
        <v>106</v>
      </c>
      <c r="N5" s="33">
        <v>107</v>
      </c>
      <c r="O5" s="18">
        <f t="shared" si="3"/>
        <v>16</v>
      </c>
      <c r="P5" s="1">
        <f t="shared" ref="P5:P24" si="4">IF(SUM(L5:N5)&gt;0,SUM(LARGE(L5:N5,1),LARGE(L5:N5,2)/1000,LARGE(L5:N5,3)/1000000),0)</f>
        <v>114.107106</v>
      </c>
    </row>
    <row r="6" spans="1:16" ht="23.1" customHeight="1" x14ac:dyDescent="0.25">
      <c r="A6" s="15">
        <v>3</v>
      </c>
      <c r="B6" s="37">
        <v>134</v>
      </c>
      <c r="C6" s="26" t="s">
        <v>214</v>
      </c>
      <c r="D6" s="17">
        <v>2012</v>
      </c>
      <c r="E6" s="83">
        <v>0</v>
      </c>
      <c r="F6" s="39">
        <v>12.4</v>
      </c>
      <c r="G6" s="18">
        <f t="shared" si="0"/>
        <v>15</v>
      </c>
      <c r="H6" s="39">
        <v>14.51</v>
      </c>
      <c r="I6" s="16">
        <f t="shared" si="1"/>
        <v>14</v>
      </c>
      <c r="J6" s="39">
        <v>8.5399999999999991</v>
      </c>
      <c r="K6" s="16">
        <f t="shared" si="2"/>
        <v>11</v>
      </c>
      <c r="L6" s="31">
        <v>111</v>
      </c>
      <c r="M6" s="32">
        <v>108</v>
      </c>
      <c r="N6" s="33">
        <v>113</v>
      </c>
      <c r="O6" s="18">
        <f t="shared" si="3"/>
        <v>17</v>
      </c>
      <c r="P6" s="1">
        <f t="shared" si="4"/>
        <v>113.111108</v>
      </c>
    </row>
    <row r="7" spans="1:16" ht="23.1" customHeight="1" x14ac:dyDescent="0.25">
      <c r="A7" s="15">
        <v>4</v>
      </c>
      <c r="B7" s="37">
        <v>163</v>
      </c>
      <c r="C7" s="26" t="s">
        <v>215</v>
      </c>
      <c r="D7" s="17">
        <v>2012</v>
      </c>
      <c r="E7" s="83" t="s">
        <v>216</v>
      </c>
      <c r="F7" s="39">
        <v>12.39</v>
      </c>
      <c r="G7" s="18">
        <f t="shared" si="0"/>
        <v>14</v>
      </c>
      <c r="H7" s="39">
        <v>16.13</v>
      </c>
      <c r="I7" s="16">
        <f t="shared" si="1"/>
        <v>19</v>
      </c>
      <c r="J7" s="39">
        <v>5.45</v>
      </c>
      <c r="K7" s="16">
        <f t="shared" si="2"/>
        <v>17</v>
      </c>
      <c r="L7" s="31">
        <v>134</v>
      </c>
      <c r="M7" s="32">
        <v>124</v>
      </c>
      <c r="N7" s="33">
        <v>83</v>
      </c>
      <c r="O7" s="18">
        <f t="shared" si="3"/>
        <v>8</v>
      </c>
      <c r="P7" s="1">
        <f t="shared" si="4"/>
        <v>134.12408299999998</v>
      </c>
    </row>
    <row r="8" spans="1:16" ht="23.1" customHeight="1" x14ac:dyDescent="0.25">
      <c r="A8" s="15">
        <v>5</v>
      </c>
      <c r="B8" s="37">
        <v>125</v>
      </c>
      <c r="C8" s="26" t="s">
        <v>217</v>
      </c>
      <c r="D8" s="17">
        <v>2012</v>
      </c>
      <c r="E8" s="83" t="s">
        <v>84</v>
      </c>
      <c r="F8" s="39">
        <v>10.73</v>
      </c>
      <c r="G8" s="18">
        <f t="shared" si="0"/>
        <v>3</v>
      </c>
      <c r="H8" s="39">
        <v>13.32</v>
      </c>
      <c r="I8" s="16">
        <f t="shared" si="1"/>
        <v>6</v>
      </c>
      <c r="J8" s="39">
        <v>5.31</v>
      </c>
      <c r="K8" s="16">
        <f t="shared" si="2"/>
        <v>18</v>
      </c>
      <c r="L8" s="31">
        <v>145</v>
      </c>
      <c r="M8" s="32">
        <v>147</v>
      </c>
      <c r="N8" s="33">
        <v>151</v>
      </c>
      <c r="O8" s="18">
        <f t="shared" si="3"/>
        <v>4</v>
      </c>
      <c r="P8" s="1">
        <f t="shared" si="4"/>
        <v>151.14714499999999</v>
      </c>
    </row>
    <row r="9" spans="1:16" ht="23.1" customHeight="1" x14ac:dyDescent="0.25">
      <c r="A9" s="15">
        <v>6</v>
      </c>
      <c r="B9" s="37">
        <v>178</v>
      </c>
      <c r="C9" s="26" t="s">
        <v>218</v>
      </c>
      <c r="D9" s="17">
        <v>2012</v>
      </c>
      <c r="E9" s="83" t="s">
        <v>68</v>
      </c>
      <c r="F9" s="39">
        <v>11.86</v>
      </c>
      <c r="G9" s="18">
        <f t="shared" si="0"/>
        <v>12</v>
      </c>
      <c r="H9" s="39">
        <v>14.35</v>
      </c>
      <c r="I9" s="16">
        <f t="shared" si="1"/>
        <v>11</v>
      </c>
      <c r="J9" s="39">
        <v>11.59</v>
      </c>
      <c r="K9" s="16">
        <f t="shared" si="2"/>
        <v>5</v>
      </c>
      <c r="L9" s="31">
        <v>103</v>
      </c>
      <c r="M9" s="32">
        <v>99</v>
      </c>
      <c r="N9" s="33">
        <v>87</v>
      </c>
      <c r="O9" s="18">
        <f t="shared" si="3"/>
        <v>21</v>
      </c>
      <c r="P9" s="1">
        <f t="shared" si="4"/>
        <v>103.099087</v>
      </c>
    </row>
    <row r="10" spans="1:16" ht="23.1" customHeight="1" x14ac:dyDescent="0.25">
      <c r="A10" s="15">
        <v>7</v>
      </c>
      <c r="B10" s="37">
        <v>138</v>
      </c>
      <c r="C10" s="26" t="s">
        <v>219</v>
      </c>
      <c r="D10" s="17">
        <v>2012</v>
      </c>
      <c r="E10" s="83" t="s">
        <v>84</v>
      </c>
      <c r="F10" s="39">
        <v>11.46</v>
      </c>
      <c r="G10" s="18">
        <f t="shared" si="0"/>
        <v>8</v>
      </c>
      <c r="H10" s="39">
        <v>13.54</v>
      </c>
      <c r="I10" s="16">
        <f t="shared" si="1"/>
        <v>9</v>
      </c>
      <c r="J10" s="39">
        <v>10.71</v>
      </c>
      <c r="K10" s="16">
        <f t="shared" si="2"/>
        <v>7</v>
      </c>
      <c r="L10" s="31">
        <v>137</v>
      </c>
      <c r="M10" s="32">
        <v>130</v>
      </c>
      <c r="N10" s="33">
        <v>137</v>
      </c>
      <c r="O10" s="18">
        <f t="shared" si="3"/>
        <v>7</v>
      </c>
      <c r="P10" s="1">
        <f t="shared" si="4"/>
        <v>137.13713000000001</v>
      </c>
    </row>
    <row r="11" spans="1:16" ht="23.1" customHeight="1" x14ac:dyDescent="0.25">
      <c r="A11" s="15">
        <v>8</v>
      </c>
      <c r="B11" s="37">
        <v>129</v>
      </c>
      <c r="C11" s="26" t="s">
        <v>220</v>
      </c>
      <c r="D11" s="17">
        <v>2012</v>
      </c>
      <c r="E11" s="83" t="s">
        <v>68</v>
      </c>
      <c r="F11" s="39">
        <v>12.71</v>
      </c>
      <c r="G11" s="18">
        <f t="shared" si="0"/>
        <v>20</v>
      </c>
      <c r="H11" s="39">
        <v>14.4</v>
      </c>
      <c r="I11" s="16">
        <f t="shared" si="1"/>
        <v>12</v>
      </c>
      <c r="J11" s="39">
        <v>8.4600000000000009</v>
      </c>
      <c r="K11" s="16">
        <f t="shared" si="2"/>
        <v>12</v>
      </c>
      <c r="L11" s="31">
        <v>0</v>
      </c>
      <c r="M11" s="32">
        <v>117</v>
      </c>
      <c r="N11" s="33">
        <v>122</v>
      </c>
      <c r="O11" s="18">
        <f t="shared" si="3"/>
        <v>12</v>
      </c>
      <c r="P11" s="1">
        <f t="shared" si="4"/>
        <v>122.117</v>
      </c>
    </row>
    <row r="12" spans="1:16" ht="23.1" customHeight="1" x14ac:dyDescent="0.25">
      <c r="A12" s="15">
        <v>9</v>
      </c>
      <c r="B12" s="37">
        <v>126</v>
      </c>
      <c r="C12" s="26" t="s">
        <v>221</v>
      </c>
      <c r="D12" s="17">
        <v>2012</v>
      </c>
      <c r="E12" s="83" t="s">
        <v>216</v>
      </c>
      <c r="F12" s="39">
        <v>11.6</v>
      </c>
      <c r="G12" s="18">
        <f t="shared" si="0"/>
        <v>10</v>
      </c>
      <c r="H12" s="39">
        <v>15.49</v>
      </c>
      <c r="I12" s="16">
        <f t="shared" si="1"/>
        <v>18</v>
      </c>
      <c r="J12" s="39">
        <v>9.0299999999999994</v>
      </c>
      <c r="K12" s="16">
        <f t="shared" si="2"/>
        <v>8</v>
      </c>
      <c r="L12" s="31">
        <v>118</v>
      </c>
      <c r="M12" s="32">
        <v>118</v>
      </c>
      <c r="N12" s="33">
        <v>114</v>
      </c>
      <c r="O12" s="18">
        <f t="shared" si="3"/>
        <v>13</v>
      </c>
      <c r="P12" s="1">
        <f t="shared" si="4"/>
        <v>118.11811399999999</v>
      </c>
    </row>
    <row r="13" spans="1:16" ht="23.1" customHeight="1" x14ac:dyDescent="0.25">
      <c r="A13" s="15">
        <v>10</v>
      </c>
      <c r="B13" s="37">
        <v>130</v>
      </c>
      <c r="C13" s="26" t="s">
        <v>222</v>
      </c>
      <c r="D13" s="17">
        <v>2012</v>
      </c>
      <c r="E13" s="83" t="s">
        <v>68</v>
      </c>
      <c r="F13" s="39">
        <v>12.66</v>
      </c>
      <c r="G13" s="18">
        <f t="shared" si="0"/>
        <v>18</v>
      </c>
      <c r="H13" s="39">
        <v>15.3</v>
      </c>
      <c r="I13" s="16">
        <f t="shared" si="1"/>
        <v>17</v>
      </c>
      <c r="J13" s="39">
        <v>5.05</v>
      </c>
      <c r="K13" s="16">
        <f t="shared" si="2"/>
        <v>20</v>
      </c>
      <c r="L13" s="31">
        <v>107</v>
      </c>
      <c r="M13" s="32">
        <v>103</v>
      </c>
      <c r="N13" s="33">
        <v>95</v>
      </c>
      <c r="O13" s="18">
        <f t="shared" si="3"/>
        <v>20</v>
      </c>
      <c r="P13" s="1">
        <f t="shared" si="4"/>
        <v>107.103095</v>
      </c>
    </row>
    <row r="14" spans="1:16" ht="23.1" customHeight="1" x14ac:dyDescent="0.25">
      <c r="A14" s="15">
        <v>11</v>
      </c>
      <c r="B14" s="37">
        <v>121</v>
      </c>
      <c r="C14" s="26" t="s">
        <v>223</v>
      </c>
      <c r="D14" s="17">
        <v>2011</v>
      </c>
      <c r="E14" s="83" t="s">
        <v>224</v>
      </c>
      <c r="F14" s="39">
        <v>11.55</v>
      </c>
      <c r="G14" s="18">
        <f t="shared" si="0"/>
        <v>9</v>
      </c>
      <c r="H14" s="39">
        <v>13.29</v>
      </c>
      <c r="I14" s="16">
        <f t="shared" si="1"/>
        <v>5</v>
      </c>
      <c r="J14" s="39">
        <v>7.22</v>
      </c>
      <c r="K14" s="16">
        <f t="shared" si="2"/>
        <v>15</v>
      </c>
      <c r="L14" s="31">
        <v>156</v>
      </c>
      <c r="M14" s="32">
        <v>148</v>
      </c>
      <c r="N14" s="33">
        <v>128</v>
      </c>
      <c r="O14" s="18">
        <f t="shared" si="3"/>
        <v>3</v>
      </c>
      <c r="P14" s="1">
        <f t="shared" si="4"/>
        <v>156.14812799999999</v>
      </c>
    </row>
    <row r="15" spans="1:16" ht="23.1" customHeight="1" x14ac:dyDescent="0.25">
      <c r="A15" s="15">
        <v>12</v>
      </c>
      <c r="B15" s="37">
        <v>116</v>
      </c>
      <c r="C15" s="26" t="s">
        <v>225</v>
      </c>
      <c r="D15" s="17">
        <v>2011</v>
      </c>
      <c r="E15" s="83" t="s">
        <v>129</v>
      </c>
      <c r="F15" s="39">
        <v>11.12</v>
      </c>
      <c r="G15" s="18">
        <f t="shared" si="0"/>
        <v>6</v>
      </c>
      <c r="H15" s="39">
        <v>13.53</v>
      </c>
      <c r="I15" s="16">
        <f t="shared" si="1"/>
        <v>8</v>
      </c>
      <c r="J15" s="39">
        <v>19.62</v>
      </c>
      <c r="K15" s="16">
        <f t="shared" si="2"/>
        <v>3</v>
      </c>
      <c r="L15" s="31">
        <v>170</v>
      </c>
      <c r="M15" s="32">
        <v>165</v>
      </c>
      <c r="N15" s="33">
        <v>165</v>
      </c>
      <c r="O15" s="18">
        <f t="shared" si="3"/>
        <v>1</v>
      </c>
      <c r="P15" s="1">
        <f t="shared" si="4"/>
        <v>170.165165</v>
      </c>
    </row>
    <row r="16" spans="1:16" ht="23.1" customHeight="1" x14ac:dyDescent="0.25">
      <c r="A16" s="15">
        <v>13</v>
      </c>
      <c r="B16" s="37">
        <v>152</v>
      </c>
      <c r="C16" s="26" t="s">
        <v>226</v>
      </c>
      <c r="D16" s="17">
        <v>2011</v>
      </c>
      <c r="E16" s="83" t="s">
        <v>129</v>
      </c>
      <c r="F16" s="39">
        <v>10.69</v>
      </c>
      <c r="G16" s="18">
        <f t="shared" si="0"/>
        <v>2</v>
      </c>
      <c r="H16" s="39">
        <v>12.23</v>
      </c>
      <c r="I16" s="16">
        <f t="shared" si="1"/>
        <v>1</v>
      </c>
      <c r="J16" s="39">
        <v>21.72</v>
      </c>
      <c r="K16" s="16">
        <f t="shared" si="2"/>
        <v>1</v>
      </c>
      <c r="L16" s="31">
        <v>156</v>
      </c>
      <c r="M16" s="32">
        <v>162</v>
      </c>
      <c r="N16" s="33">
        <v>162</v>
      </c>
      <c r="O16" s="18">
        <f t="shared" si="3"/>
        <v>2</v>
      </c>
      <c r="P16" s="1">
        <f t="shared" si="4"/>
        <v>162.16215600000001</v>
      </c>
    </row>
    <row r="17" spans="1:16" ht="23.1" customHeight="1" x14ac:dyDescent="0.25">
      <c r="A17" s="15">
        <v>14</v>
      </c>
      <c r="B17" s="37">
        <v>191</v>
      </c>
      <c r="C17" s="26" t="s">
        <v>227</v>
      </c>
      <c r="D17" s="17">
        <v>2011</v>
      </c>
      <c r="E17" s="83" t="s">
        <v>68</v>
      </c>
      <c r="F17" s="39">
        <v>12.74</v>
      </c>
      <c r="G17" s="18">
        <f t="shared" si="0"/>
        <v>21</v>
      </c>
      <c r="H17" s="39">
        <v>14.49</v>
      </c>
      <c r="I17" s="16">
        <f t="shared" si="1"/>
        <v>13</v>
      </c>
      <c r="J17" s="39">
        <v>8.02</v>
      </c>
      <c r="K17" s="16">
        <f t="shared" si="2"/>
        <v>14</v>
      </c>
      <c r="L17" s="31">
        <v>114</v>
      </c>
      <c r="M17" s="32">
        <v>113</v>
      </c>
      <c r="N17" s="33">
        <v>112</v>
      </c>
      <c r="O17" s="18">
        <f t="shared" si="3"/>
        <v>15</v>
      </c>
      <c r="P17" s="1">
        <f t="shared" si="4"/>
        <v>114.113112</v>
      </c>
    </row>
    <row r="18" spans="1:16" ht="23.1" customHeight="1" x14ac:dyDescent="0.25">
      <c r="A18" s="15">
        <v>15</v>
      </c>
      <c r="B18" s="37">
        <v>188</v>
      </c>
      <c r="C18" s="26" t="s">
        <v>228</v>
      </c>
      <c r="D18" s="17">
        <v>2011</v>
      </c>
      <c r="E18" s="83" t="s">
        <v>229</v>
      </c>
      <c r="F18" s="39">
        <v>12.02</v>
      </c>
      <c r="G18" s="18">
        <f t="shared" si="0"/>
        <v>13</v>
      </c>
      <c r="H18" s="39">
        <v>14.52</v>
      </c>
      <c r="I18" s="16">
        <f t="shared" si="1"/>
        <v>15</v>
      </c>
      <c r="J18" s="39">
        <v>8.7100000000000009</v>
      </c>
      <c r="K18" s="16">
        <f t="shared" si="2"/>
        <v>10</v>
      </c>
      <c r="L18" s="31">
        <v>117</v>
      </c>
      <c r="M18" s="32">
        <v>127</v>
      </c>
      <c r="N18" s="33">
        <v>133</v>
      </c>
      <c r="O18" s="18">
        <f t="shared" si="3"/>
        <v>10</v>
      </c>
      <c r="P18" s="1">
        <f t="shared" si="4"/>
        <v>133.127117</v>
      </c>
    </row>
    <row r="19" spans="1:16" ht="23.1" customHeight="1" x14ac:dyDescent="0.25">
      <c r="A19" s="15">
        <v>16</v>
      </c>
      <c r="B19" s="37">
        <v>145</v>
      </c>
      <c r="C19" s="26" t="s">
        <v>230</v>
      </c>
      <c r="D19" s="17">
        <v>2011</v>
      </c>
      <c r="E19" s="83" t="s">
        <v>68</v>
      </c>
      <c r="F19" s="39">
        <v>11.04</v>
      </c>
      <c r="G19" s="18">
        <f t="shared" si="0"/>
        <v>4</v>
      </c>
      <c r="H19" s="39">
        <v>12.86</v>
      </c>
      <c r="I19" s="16">
        <f t="shared" si="1"/>
        <v>4</v>
      </c>
      <c r="J19" s="39">
        <v>10.91</v>
      </c>
      <c r="K19" s="16">
        <f t="shared" si="2"/>
        <v>6</v>
      </c>
      <c r="L19" s="31">
        <v>133</v>
      </c>
      <c r="M19" s="32">
        <v>130</v>
      </c>
      <c r="N19" s="33">
        <v>121</v>
      </c>
      <c r="O19" s="18">
        <f t="shared" si="3"/>
        <v>9</v>
      </c>
      <c r="P19" s="1">
        <f t="shared" si="4"/>
        <v>133.130121</v>
      </c>
    </row>
    <row r="20" spans="1:16" ht="23.1" customHeight="1" x14ac:dyDescent="0.25">
      <c r="A20" s="15">
        <v>17</v>
      </c>
      <c r="B20" s="37">
        <v>150</v>
      </c>
      <c r="C20" s="26" t="s">
        <v>231</v>
      </c>
      <c r="D20" s="17">
        <v>2011</v>
      </c>
      <c r="E20" s="83" t="s">
        <v>129</v>
      </c>
      <c r="F20" s="39">
        <v>10.11</v>
      </c>
      <c r="G20" s="18">
        <f t="shared" si="0"/>
        <v>1</v>
      </c>
      <c r="H20" s="39">
        <v>12.41</v>
      </c>
      <c r="I20" s="16">
        <f t="shared" si="1"/>
        <v>3</v>
      </c>
      <c r="J20" s="39">
        <v>19.920000000000002</v>
      </c>
      <c r="K20" s="16">
        <f t="shared" si="2"/>
        <v>2</v>
      </c>
      <c r="L20" s="31">
        <v>148</v>
      </c>
      <c r="M20" s="32">
        <v>143</v>
      </c>
      <c r="N20" s="33">
        <v>129</v>
      </c>
      <c r="O20" s="18">
        <f t="shared" si="3"/>
        <v>5</v>
      </c>
      <c r="P20" s="1">
        <f t="shared" si="4"/>
        <v>148.14312899999999</v>
      </c>
    </row>
    <row r="21" spans="1:16" ht="23.1" customHeight="1" x14ac:dyDescent="0.25">
      <c r="A21" s="15">
        <v>18</v>
      </c>
      <c r="B21" s="37">
        <v>160</v>
      </c>
      <c r="C21" s="26" t="s">
        <v>232</v>
      </c>
      <c r="D21" s="17">
        <v>2011</v>
      </c>
      <c r="E21" s="83" t="s">
        <v>212</v>
      </c>
      <c r="F21" s="39">
        <v>11.12</v>
      </c>
      <c r="G21" s="18">
        <f t="shared" si="0"/>
        <v>6</v>
      </c>
      <c r="H21" s="39">
        <v>12.26</v>
      </c>
      <c r="I21" s="16">
        <f t="shared" si="1"/>
        <v>2</v>
      </c>
      <c r="J21" s="39">
        <v>8.86</v>
      </c>
      <c r="K21" s="16">
        <f t="shared" si="2"/>
        <v>9</v>
      </c>
      <c r="L21" s="31">
        <v>112</v>
      </c>
      <c r="M21" s="32">
        <v>118</v>
      </c>
      <c r="N21" s="33">
        <v>115</v>
      </c>
      <c r="O21" s="18">
        <f t="shared" si="3"/>
        <v>14</v>
      </c>
      <c r="P21" s="1">
        <f t="shared" si="4"/>
        <v>118.115112</v>
      </c>
    </row>
    <row r="22" spans="1:16" ht="23.1" customHeight="1" x14ac:dyDescent="0.25">
      <c r="A22" s="15">
        <v>19</v>
      </c>
      <c r="B22" s="37">
        <v>177</v>
      </c>
      <c r="C22" s="26" t="s">
        <v>233</v>
      </c>
      <c r="D22" s="17">
        <v>2011</v>
      </c>
      <c r="E22" s="83" t="s">
        <v>68</v>
      </c>
      <c r="F22" s="39">
        <v>11.69</v>
      </c>
      <c r="G22" s="18">
        <f t="shared" si="0"/>
        <v>11</v>
      </c>
      <c r="H22" s="39">
        <v>13.4</v>
      </c>
      <c r="I22" s="16">
        <f t="shared" si="1"/>
        <v>7</v>
      </c>
      <c r="J22" s="39">
        <v>8.1300000000000008</v>
      </c>
      <c r="K22" s="16">
        <f t="shared" si="2"/>
        <v>13</v>
      </c>
      <c r="L22" s="31">
        <v>123</v>
      </c>
      <c r="M22" s="32">
        <v>129</v>
      </c>
      <c r="N22" s="33">
        <v>126</v>
      </c>
      <c r="O22" s="18">
        <f t="shared" si="3"/>
        <v>11</v>
      </c>
      <c r="P22" s="1">
        <f t="shared" si="4"/>
        <v>129.12612300000001</v>
      </c>
    </row>
    <row r="23" spans="1:16" ht="23.1" customHeight="1" x14ac:dyDescent="0.25">
      <c r="A23" s="15">
        <v>20</v>
      </c>
      <c r="B23" s="37">
        <v>165</v>
      </c>
      <c r="C23" s="26" t="s">
        <v>234</v>
      </c>
      <c r="D23" s="17">
        <v>2011</v>
      </c>
      <c r="E23" s="83" t="s">
        <v>68</v>
      </c>
      <c r="F23" s="39">
        <v>11.08</v>
      </c>
      <c r="G23" s="18">
        <f t="shared" si="0"/>
        <v>5</v>
      </c>
      <c r="H23" s="39">
        <v>13.68</v>
      </c>
      <c r="I23" s="16">
        <f t="shared" si="1"/>
        <v>10</v>
      </c>
      <c r="J23" s="39">
        <v>14.08</v>
      </c>
      <c r="K23" s="16">
        <f t="shared" si="2"/>
        <v>4</v>
      </c>
      <c r="L23" s="31">
        <v>144</v>
      </c>
      <c r="M23" s="32">
        <v>132</v>
      </c>
      <c r="N23" s="33">
        <v>135</v>
      </c>
      <c r="O23" s="18">
        <f t="shared" si="3"/>
        <v>6</v>
      </c>
      <c r="P23" s="1">
        <f t="shared" ref="P23" si="5">IF(SUM(L23:N23)&gt;0,SUM(LARGE(L23:N23,1),LARGE(L23:N23,2)/1000,LARGE(L23:N23,3)/1000000),0)</f>
        <v>144.135132</v>
      </c>
    </row>
    <row r="24" spans="1:16" ht="23.1" customHeight="1" x14ac:dyDescent="0.25">
      <c r="A24" s="15">
        <v>21</v>
      </c>
      <c r="B24" s="37">
        <v>186</v>
      </c>
      <c r="C24" s="26" t="s">
        <v>64</v>
      </c>
      <c r="D24" s="17">
        <v>2013</v>
      </c>
      <c r="E24" s="83" t="s">
        <v>270</v>
      </c>
      <c r="F24" s="39">
        <v>12.51</v>
      </c>
      <c r="G24" s="18">
        <f t="shared" si="0"/>
        <v>16</v>
      </c>
      <c r="H24" s="39">
        <v>15.1</v>
      </c>
      <c r="I24" s="16">
        <f t="shared" si="1"/>
        <v>16</v>
      </c>
      <c r="J24" s="39">
        <v>6.62</v>
      </c>
      <c r="K24" s="16">
        <f t="shared" si="2"/>
        <v>16</v>
      </c>
      <c r="L24" s="31">
        <v>96</v>
      </c>
      <c r="M24" s="32">
        <v>103</v>
      </c>
      <c r="N24" s="33">
        <v>109</v>
      </c>
      <c r="O24" s="18">
        <f t="shared" si="3"/>
        <v>19</v>
      </c>
      <c r="P24" s="1">
        <f t="shared" si="4"/>
        <v>109.10309599999999</v>
      </c>
    </row>
  </sheetData>
  <mergeCells count="6">
    <mergeCell ref="D2:D3"/>
    <mergeCell ref="F2:G2"/>
    <mergeCell ref="H2:I2"/>
    <mergeCell ref="J2:K2"/>
    <mergeCell ref="L2:O2"/>
    <mergeCell ref="E2:E3"/>
  </mergeCells>
  <conditionalFormatting sqref="I4:I22 G4:G24 K4:K22 O4:O22 O24 K24 I24">
    <cfRule type="cellIs" dxfId="26" priority="7" operator="equal">
      <formula>3</formula>
    </cfRule>
    <cfRule type="cellIs" dxfId="25" priority="8" operator="equal">
      <formula>2</formula>
    </cfRule>
    <cfRule type="cellIs" dxfId="24" priority="9" operator="equal">
      <formula>1</formula>
    </cfRule>
  </conditionalFormatting>
  <conditionalFormatting sqref="L4:N22 L24:N24">
    <cfRule type="expression" dxfId="23" priority="6">
      <formula>AND(L4=MAX($L4:$N4),L4&lt;&gt;0)</formula>
    </cfRule>
  </conditionalFormatting>
  <conditionalFormatting sqref="I23 K23 O23"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</conditionalFormatting>
  <conditionalFormatting sqref="L23:N23">
    <cfRule type="expression" dxfId="19" priority="1">
      <formula>AND(L23=MAX($L23:$N23),L23&lt;&gt;0)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2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7" width="8.85546875" style="1"/>
    <col min="18" max="18" width="18.5703125" style="1" bestFit="1" customWidth="1"/>
    <col min="19" max="20" width="8.85546875" style="1"/>
    <col min="21" max="21" width="12" style="1" bestFit="1" customWidth="1"/>
    <col min="22" max="16384" width="8.85546875" style="1"/>
  </cols>
  <sheetData>
    <row r="1" spans="1:22" ht="22.15" customHeight="1" x14ac:dyDescent="0.25">
      <c r="A1" s="45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22" s="10" customFormat="1" ht="22.15" customHeight="1" x14ac:dyDescent="0.25">
      <c r="A2" s="6"/>
      <c r="B2" s="9"/>
      <c r="C2" s="8"/>
      <c r="D2" s="91" t="s">
        <v>3</v>
      </c>
      <c r="E2" s="96" t="s">
        <v>48</v>
      </c>
      <c r="F2" s="93" t="s">
        <v>9</v>
      </c>
      <c r="G2" s="94"/>
      <c r="H2" s="95" t="s">
        <v>10</v>
      </c>
      <c r="I2" s="95"/>
      <c r="J2" s="93" t="s">
        <v>61</v>
      </c>
      <c r="K2" s="95"/>
      <c r="L2" s="93" t="s">
        <v>0</v>
      </c>
      <c r="M2" s="95"/>
      <c r="N2" s="95"/>
      <c r="O2" s="94"/>
    </row>
    <row r="3" spans="1:22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  <c r="U3" s="1"/>
      <c r="V3" s="1"/>
    </row>
    <row r="4" spans="1:22" ht="23.1" customHeight="1" x14ac:dyDescent="0.25">
      <c r="A4" s="15">
        <v>1</v>
      </c>
      <c r="B4" s="37">
        <v>14</v>
      </c>
      <c r="C4" s="26" t="s">
        <v>94</v>
      </c>
      <c r="D4" s="17">
        <v>2009</v>
      </c>
      <c r="E4" s="83" t="s">
        <v>95</v>
      </c>
      <c r="F4" s="39">
        <v>9.15</v>
      </c>
      <c r="G4" s="18">
        <f t="shared" ref="G4:G19" si="0">IF(ISNUMBER(F4),RANK(F4,F$4:F$42,1),"")</f>
        <v>2</v>
      </c>
      <c r="H4" s="73">
        <v>6.4733796296296295E-4</v>
      </c>
      <c r="I4" s="16">
        <f t="shared" ref="I4:I19" si="1">IF(ISNUMBER(H4),RANK(H4,H$4:H$42,1),"")</f>
        <v>4</v>
      </c>
      <c r="J4" s="39">
        <v>31.27</v>
      </c>
      <c r="K4" s="16">
        <f t="shared" ref="K4:K19" si="2">IF(ISNUMBER(J4),RANK(J4,J$4:J$42,0),"")</f>
        <v>2</v>
      </c>
      <c r="L4" s="31">
        <v>324</v>
      </c>
      <c r="M4" s="32">
        <v>305</v>
      </c>
      <c r="N4" s="33">
        <v>285</v>
      </c>
      <c r="O4" s="18">
        <f t="shared" ref="O4:O19" si="3">IF(P4&gt;0,RANK(P4,P$4:P$42,0),"")</f>
        <v>2</v>
      </c>
      <c r="P4" s="1">
        <f>IF(SUM(L4:N4)&gt;0,SUM(LARGE(L4:N4,1),LARGE(L4:N4,2)/1000,LARGE(L4:N4,3)/1000000),0)</f>
        <v>324.30528500000003</v>
      </c>
    </row>
    <row r="5" spans="1:22" ht="23.1" customHeight="1" x14ac:dyDescent="0.25">
      <c r="A5" s="15">
        <v>2</v>
      </c>
      <c r="B5" s="37">
        <v>22</v>
      </c>
      <c r="C5" s="26" t="s">
        <v>96</v>
      </c>
      <c r="D5" s="17">
        <v>2009</v>
      </c>
      <c r="E5" s="83" t="s">
        <v>68</v>
      </c>
      <c r="F5" s="39">
        <v>9.86</v>
      </c>
      <c r="G5" s="18">
        <f t="shared" si="0"/>
        <v>6</v>
      </c>
      <c r="H5" s="73">
        <v>6.8206018518518518E-4</v>
      </c>
      <c r="I5" s="16">
        <f t="shared" si="1"/>
        <v>5</v>
      </c>
      <c r="J5" s="39">
        <v>21.26</v>
      </c>
      <c r="K5" s="16">
        <f t="shared" si="2"/>
        <v>9</v>
      </c>
      <c r="L5" s="31">
        <v>294</v>
      </c>
      <c r="M5" s="32">
        <v>295</v>
      </c>
      <c r="N5" s="33">
        <v>0</v>
      </c>
      <c r="O5" s="18">
        <f t="shared" si="3"/>
        <v>10</v>
      </c>
      <c r="P5" s="1">
        <f t="shared" ref="P5:P42" si="4">IF(SUM(L5:N5)&gt;0,SUM(LARGE(L5:N5,1),LARGE(L5:N5,2)/1000,LARGE(L5:N5,3)/1000000),0)</f>
        <v>295.29399999999998</v>
      </c>
    </row>
    <row r="6" spans="1:22" ht="23.1" customHeight="1" x14ac:dyDescent="0.25">
      <c r="A6" s="15">
        <v>3</v>
      </c>
      <c r="B6" s="37">
        <v>13</v>
      </c>
      <c r="C6" s="26" t="s">
        <v>97</v>
      </c>
      <c r="D6" s="17">
        <v>2010</v>
      </c>
      <c r="E6" s="83" t="s">
        <v>68</v>
      </c>
      <c r="F6" s="39">
        <v>9.5500000000000007</v>
      </c>
      <c r="G6" s="18">
        <f t="shared" si="0"/>
        <v>5</v>
      </c>
      <c r="H6" s="73">
        <v>6.9537037037037039E-4</v>
      </c>
      <c r="I6" s="16">
        <f t="shared" si="1"/>
        <v>8</v>
      </c>
      <c r="J6" s="39">
        <v>25.19</v>
      </c>
      <c r="K6" s="16">
        <f t="shared" si="2"/>
        <v>5</v>
      </c>
      <c r="L6" s="31">
        <v>312</v>
      </c>
      <c r="M6" s="32">
        <v>277</v>
      </c>
      <c r="N6" s="33">
        <v>298</v>
      </c>
      <c r="O6" s="18">
        <f t="shared" si="3"/>
        <v>5</v>
      </c>
      <c r="P6" s="1">
        <f t="shared" si="4"/>
        <v>312.29827699999998</v>
      </c>
    </row>
    <row r="7" spans="1:22" ht="23.1" customHeight="1" x14ac:dyDescent="0.25">
      <c r="A7" s="15">
        <v>4</v>
      </c>
      <c r="B7" s="37">
        <v>31</v>
      </c>
      <c r="C7" s="26" t="s">
        <v>98</v>
      </c>
      <c r="D7" s="17">
        <v>2009</v>
      </c>
      <c r="E7" s="83" t="s">
        <v>68</v>
      </c>
      <c r="F7" s="39">
        <v>10.119999999999999</v>
      </c>
      <c r="G7" s="18">
        <f t="shared" si="0"/>
        <v>8</v>
      </c>
      <c r="H7" s="73">
        <v>7.361111111111111E-4</v>
      </c>
      <c r="I7" s="16">
        <f t="shared" si="1"/>
        <v>15</v>
      </c>
      <c r="J7" s="39">
        <v>22.65</v>
      </c>
      <c r="K7" s="16">
        <f t="shared" si="2"/>
        <v>6</v>
      </c>
      <c r="L7" s="31">
        <v>297</v>
      </c>
      <c r="M7" s="32">
        <v>286</v>
      </c>
      <c r="N7" s="33">
        <v>284</v>
      </c>
      <c r="O7" s="18">
        <f t="shared" si="3"/>
        <v>8</v>
      </c>
      <c r="P7" s="1">
        <f t="shared" si="4"/>
        <v>297.28628400000002</v>
      </c>
    </row>
    <row r="8" spans="1:22" ht="23.1" customHeight="1" x14ac:dyDescent="0.25">
      <c r="A8" s="15">
        <v>5</v>
      </c>
      <c r="B8" s="37">
        <v>33</v>
      </c>
      <c r="C8" s="26" t="s">
        <v>99</v>
      </c>
      <c r="D8" s="17">
        <v>2010</v>
      </c>
      <c r="E8" s="83" t="s">
        <v>84</v>
      </c>
      <c r="F8" s="39">
        <v>10.28</v>
      </c>
      <c r="G8" s="18">
        <f t="shared" si="0"/>
        <v>11</v>
      </c>
      <c r="H8" s="73">
        <v>7.1990740740740739E-4</v>
      </c>
      <c r="I8" s="16">
        <f t="shared" si="1"/>
        <v>10</v>
      </c>
      <c r="J8" s="39">
        <v>22.13</v>
      </c>
      <c r="K8" s="16">
        <f t="shared" si="2"/>
        <v>7</v>
      </c>
      <c r="L8" s="31">
        <v>317</v>
      </c>
      <c r="M8" s="32">
        <v>263</v>
      </c>
      <c r="N8" s="33">
        <v>273</v>
      </c>
      <c r="O8" s="18">
        <f t="shared" si="3"/>
        <v>4</v>
      </c>
      <c r="P8" s="1">
        <f t="shared" si="4"/>
        <v>317.27326300000004</v>
      </c>
    </row>
    <row r="9" spans="1:22" ht="23.1" customHeight="1" x14ac:dyDescent="0.25">
      <c r="A9" s="15">
        <v>6</v>
      </c>
      <c r="B9" s="37">
        <v>1</v>
      </c>
      <c r="C9" s="26" t="s">
        <v>100</v>
      </c>
      <c r="D9" s="17">
        <v>2009</v>
      </c>
      <c r="E9" s="83" t="s">
        <v>101</v>
      </c>
      <c r="F9" s="39">
        <v>13.62</v>
      </c>
      <c r="G9" s="18">
        <f t="shared" si="0"/>
        <v>32</v>
      </c>
      <c r="H9" s="73">
        <v>8.0011574074074067E-4</v>
      </c>
      <c r="I9" s="16">
        <f t="shared" si="1"/>
        <v>22</v>
      </c>
      <c r="J9" s="39">
        <v>30.93</v>
      </c>
      <c r="K9" s="16">
        <f t="shared" si="2"/>
        <v>3</v>
      </c>
      <c r="L9" s="31">
        <v>305</v>
      </c>
      <c r="M9" s="32">
        <v>250</v>
      </c>
      <c r="N9" s="33">
        <v>280</v>
      </c>
      <c r="O9" s="18">
        <f t="shared" si="3"/>
        <v>7</v>
      </c>
      <c r="P9" s="1">
        <f t="shared" si="4"/>
        <v>305.28024999999997</v>
      </c>
    </row>
    <row r="10" spans="1:22" ht="23.1" customHeight="1" x14ac:dyDescent="0.25">
      <c r="A10" s="15">
        <v>7</v>
      </c>
      <c r="B10" s="37">
        <v>25</v>
      </c>
      <c r="C10" s="26" t="s">
        <v>102</v>
      </c>
      <c r="D10" s="17">
        <v>2010</v>
      </c>
      <c r="E10" s="83" t="s">
        <v>68</v>
      </c>
      <c r="F10" s="39">
        <v>10.75</v>
      </c>
      <c r="G10" s="18">
        <f t="shared" si="0"/>
        <v>14</v>
      </c>
      <c r="H10" s="73">
        <v>7.2118055555555553E-4</v>
      </c>
      <c r="I10" s="16">
        <f t="shared" si="1"/>
        <v>12</v>
      </c>
      <c r="J10" s="39">
        <v>12.44</v>
      </c>
      <c r="K10" s="16">
        <f t="shared" si="2"/>
        <v>25</v>
      </c>
      <c r="L10" s="31">
        <v>253</v>
      </c>
      <c r="M10" s="32">
        <v>228</v>
      </c>
      <c r="N10" s="33">
        <v>252</v>
      </c>
      <c r="O10" s="18">
        <f t="shared" si="3"/>
        <v>24</v>
      </c>
      <c r="P10" s="1">
        <f t="shared" si="4"/>
        <v>253.252228</v>
      </c>
    </row>
    <row r="11" spans="1:22" ht="23.1" customHeight="1" x14ac:dyDescent="0.25">
      <c r="A11" s="15">
        <v>8</v>
      </c>
      <c r="B11" s="37">
        <v>19</v>
      </c>
      <c r="C11" s="26" t="s">
        <v>103</v>
      </c>
      <c r="D11" s="17">
        <v>2010</v>
      </c>
      <c r="E11" s="83" t="s">
        <v>68</v>
      </c>
      <c r="F11" s="39">
        <v>12.38</v>
      </c>
      <c r="G11" s="18">
        <f t="shared" si="0"/>
        <v>29</v>
      </c>
      <c r="H11" s="73">
        <v>9.2361111111111116E-4</v>
      </c>
      <c r="I11" s="16">
        <f t="shared" si="1"/>
        <v>31</v>
      </c>
      <c r="J11" s="39">
        <v>12.12</v>
      </c>
      <c r="K11" s="16">
        <f t="shared" si="2"/>
        <v>26</v>
      </c>
      <c r="L11" s="31">
        <v>180</v>
      </c>
      <c r="M11" s="32">
        <v>200</v>
      </c>
      <c r="N11" s="33">
        <v>230</v>
      </c>
      <c r="O11" s="18">
        <f t="shared" si="3"/>
        <v>31</v>
      </c>
      <c r="P11" s="1">
        <f t="shared" si="4"/>
        <v>230.20017999999999</v>
      </c>
    </row>
    <row r="12" spans="1:22" ht="23.1" customHeight="1" x14ac:dyDescent="0.25">
      <c r="A12" s="15">
        <v>9</v>
      </c>
      <c r="B12" s="37">
        <v>29</v>
      </c>
      <c r="C12" s="26" t="s">
        <v>104</v>
      </c>
      <c r="D12" s="17">
        <v>2010</v>
      </c>
      <c r="E12" s="83" t="s">
        <v>68</v>
      </c>
      <c r="F12" s="39">
        <v>11.36</v>
      </c>
      <c r="G12" s="18">
        <f t="shared" si="0"/>
        <v>20</v>
      </c>
      <c r="H12" s="73">
        <v>7.2858796296296289E-4</v>
      </c>
      <c r="I12" s="16">
        <f t="shared" si="1"/>
        <v>14</v>
      </c>
      <c r="J12" s="39">
        <v>15.83</v>
      </c>
      <c r="K12" s="16">
        <f t="shared" si="2"/>
        <v>14</v>
      </c>
      <c r="L12" s="31">
        <v>284</v>
      </c>
      <c r="M12" s="32">
        <v>268</v>
      </c>
      <c r="N12" s="33">
        <v>275</v>
      </c>
      <c r="O12" s="18">
        <f t="shared" si="3"/>
        <v>13</v>
      </c>
      <c r="P12" s="1">
        <f t="shared" si="4"/>
        <v>284.27526799999998</v>
      </c>
    </row>
    <row r="13" spans="1:22" ht="23.1" customHeight="1" x14ac:dyDescent="0.25">
      <c r="A13" s="15">
        <v>10</v>
      </c>
      <c r="B13" s="37">
        <v>3</v>
      </c>
      <c r="C13" s="26" t="s">
        <v>105</v>
      </c>
      <c r="D13" s="17">
        <v>2010</v>
      </c>
      <c r="E13" s="83" t="s">
        <v>106</v>
      </c>
      <c r="F13" s="39">
        <v>11.3</v>
      </c>
      <c r="G13" s="18">
        <f t="shared" si="0"/>
        <v>19</v>
      </c>
      <c r="H13" s="73">
        <v>7.969907407407408E-4</v>
      </c>
      <c r="I13" s="16">
        <f t="shared" si="1"/>
        <v>21</v>
      </c>
      <c r="J13" s="39">
        <v>15.15</v>
      </c>
      <c r="K13" s="16">
        <f t="shared" si="2"/>
        <v>18</v>
      </c>
      <c r="L13" s="31">
        <v>0</v>
      </c>
      <c r="M13" s="32">
        <v>0</v>
      </c>
      <c r="N13" s="33">
        <v>252</v>
      </c>
      <c r="O13" s="18">
        <f t="shared" si="3"/>
        <v>26</v>
      </c>
      <c r="P13" s="1">
        <f t="shared" si="4"/>
        <v>252</v>
      </c>
    </row>
    <row r="14" spans="1:22" ht="23.1" customHeight="1" x14ac:dyDescent="0.25">
      <c r="A14" s="15">
        <v>11</v>
      </c>
      <c r="B14" s="37">
        <v>24</v>
      </c>
      <c r="C14" s="26" t="s">
        <v>107</v>
      </c>
      <c r="D14" s="17">
        <v>2009</v>
      </c>
      <c r="E14" s="83" t="s">
        <v>68</v>
      </c>
      <c r="F14" s="39">
        <v>10.95</v>
      </c>
      <c r="G14" s="18">
        <f t="shared" si="0"/>
        <v>16</v>
      </c>
      <c r="H14" s="73">
        <v>7.554398148148148E-4</v>
      </c>
      <c r="I14" s="16">
        <f t="shared" si="1"/>
        <v>17</v>
      </c>
      <c r="J14" s="39">
        <v>5.2</v>
      </c>
      <c r="K14" s="16">
        <f t="shared" si="2"/>
        <v>33</v>
      </c>
      <c r="L14" s="31">
        <v>283</v>
      </c>
      <c r="M14" s="32">
        <v>277</v>
      </c>
      <c r="N14" s="33">
        <v>248</v>
      </c>
      <c r="O14" s="18">
        <f t="shared" si="3"/>
        <v>14</v>
      </c>
      <c r="P14" s="1">
        <f t="shared" si="4"/>
        <v>283.27724799999999</v>
      </c>
    </row>
    <row r="15" spans="1:22" ht="23.1" customHeight="1" x14ac:dyDescent="0.25">
      <c r="A15" s="15">
        <v>12</v>
      </c>
      <c r="B15" s="37">
        <v>20</v>
      </c>
      <c r="C15" s="26" t="s">
        <v>108</v>
      </c>
      <c r="D15" s="17">
        <v>2010</v>
      </c>
      <c r="E15" s="83" t="s">
        <v>68</v>
      </c>
      <c r="F15" s="39">
        <v>12.31</v>
      </c>
      <c r="G15" s="18">
        <f t="shared" si="0"/>
        <v>27</v>
      </c>
      <c r="H15" s="73">
        <v>8.8032407407407417E-4</v>
      </c>
      <c r="I15" s="16">
        <f t="shared" si="1"/>
        <v>29</v>
      </c>
      <c r="J15" s="39">
        <v>13.34</v>
      </c>
      <c r="K15" s="16">
        <f t="shared" si="2"/>
        <v>22</v>
      </c>
      <c r="L15" s="31">
        <v>241</v>
      </c>
      <c r="M15" s="32">
        <v>227</v>
      </c>
      <c r="N15" s="33">
        <v>210</v>
      </c>
      <c r="O15" s="18">
        <f t="shared" si="3"/>
        <v>29</v>
      </c>
      <c r="P15" s="1">
        <f t="shared" si="4"/>
        <v>241.22721000000001</v>
      </c>
    </row>
    <row r="16" spans="1:22" ht="23.1" customHeight="1" x14ac:dyDescent="0.25">
      <c r="A16" s="15">
        <v>13</v>
      </c>
      <c r="B16" s="37">
        <v>2</v>
      </c>
      <c r="C16" s="26" t="s">
        <v>109</v>
      </c>
      <c r="D16" s="17">
        <v>2010</v>
      </c>
      <c r="E16" s="83" t="s">
        <v>68</v>
      </c>
      <c r="F16" s="39">
        <v>12.61</v>
      </c>
      <c r="G16" s="18">
        <f t="shared" si="0"/>
        <v>30</v>
      </c>
      <c r="H16" s="73">
        <v>8.3819444444444447E-4</v>
      </c>
      <c r="I16" s="16">
        <f t="shared" si="1"/>
        <v>26</v>
      </c>
      <c r="J16" s="39">
        <v>14.9</v>
      </c>
      <c r="K16" s="16">
        <f t="shared" si="2"/>
        <v>19</v>
      </c>
      <c r="L16" s="31">
        <v>243</v>
      </c>
      <c r="M16" s="32">
        <v>213</v>
      </c>
      <c r="N16" s="33">
        <v>177</v>
      </c>
      <c r="O16" s="18">
        <f t="shared" si="3"/>
        <v>28</v>
      </c>
      <c r="P16" s="1">
        <f t="shared" si="4"/>
        <v>243.213177</v>
      </c>
    </row>
    <row r="17" spans="1:16" ht="23.1" customHeight="1" x14ac:dyDescent="0.25">
      <c r="A17" s="15">
        <v>14</v>
      </c>
      <c r="B17" s="37">
        <v>6</v>
      </c>
      <c r="C17" s="26" t="s">
        <v>110</v>
      </c>
      <c r="D17" s="17">
        <v>2010</v>
      </c>
      <c r="E17" s="83" t="s">
        <v>68</v>
      </c>
      <c r="F17" s="39">
        <v>12.21</v>
      </c>
      <c r="G17" s="18">
        <f t="shared" si="0"/>
        <v>26</v>
      </c>
      <c r="H17" s="73">
        <v>9.2071759259259266E-4</v>
      </c>
      <c r="I17" s="16">
        <f t="shared" si="1"/>
        <v>30</v>
      </c>
      <c r="J17" s="39">
        <v>9.14</v>
      </c>
      <c r="K17" s="16">
        <f t="shared" si="2"/>
        <v>31</v>
      </c>
      <c r="L17" s="31">
        <v>209</v>
      </c>
      <c r="M17" s="32">
        <v>198</v>
      </c>
      <c r="N17" s="33">
        <v>0</v>
      </c>
      <c r="O17" s="18">
        <f t="shared" si="3"/>
        <v>32</v>
      </c>
      <c r="P17" s="1">
        <f t="shared" si="4"/>
        <v>209.19800000000001</v>
      </c>
    </row>
    <row r="18" spans="1:16" ht="23.1" customHeight="1" x14ac:dyDescent="0.25">
      <c r="A18" s="15">
        <v>15</v>
      </c>
      <c r="B18" s="37">
        <v>8</v>
      </c>
      <c r="C18" s="26" t="s">
        <v>111</v>
      </c>
      <c r="D18" s="17">
        <v>2010</v>
      </c>
      <c r="E18" s="83" t="s">
        <v>112</v>
      </c>
      <c r="F18" s="39">
        <v>10.57</v>
      </c>
      <c r="G18" s="18">
        <f t="shared" si="0"/>
        <v>13</v>
      </c>
      <c r="H18" s="73"/>
      <c r="I18" s="16" t="str">
        <f t="shared" si="1"/>
        <v/>
      </c>
      <c r="J18" s="39">
        <v>12.74</v>
      </c>
      <c r="K18" s="16">
        <f t="shared" si="2"/>
        <v>23</v>
      </c>
      <c r="L18" s="31">
        <v>237</v>
      </c>
      <c r="M18" s="32">
        <v>260</v>
      </c>
      <c r="N18" s="33">
        <v>254</v>
      </c>
      <c r="O18" s="18">
        <f t="shared" si="3"/>
        <v>23</v>
      </c>
      <c r="P18" s="1">
        <f t="shared" si="4"/>
        <v>260.25423700000005</v>
      </c>
    </row>
    <row r="19" spans="1:16" ht="23.1" customHeight="1" x14ac:dyDescent="0.25">
      <c r="A19" s="15">
        <v>16</v>
      </c>
      <c r="B19" s="37">
        <v>7</v>
      </c>
      <c r="C19" s="26" t="s">
        <v>113</v>
      </c>
      <c r="D19" s="17">
        <v>2010</v>
      </c>
      <c r="E19" s="83" t="s">
        <v>112</v>
      </c>
      <c r="F19" s="39">
        <v>10.51</v>
      </c>
      <c r="G19" s="18">
        <f t="shared" si="0"/>
        <v>12</v>
      </c>
      <c r="H19" s="73">
        <v>7.4340277777777772E-4</v>
      </c>
      <c r="I19" s="16">
        <f t="shared" si="1"/>
        <v>16</v>
      </c>
      <c r="J19" s="39">
        <v>21.61</v>
      </c>
      <c r="K19" s="16">
        <f t="shared" si="2"/>
        <v>8</v>
      </c>
      <c r="L19" s="31">
        <v>0</v>
      </c>
      <c r="M19" s="32">
        <v>270</v>
      </c>
      <c r="N19" s="33">
        <v>261</v>
      </c>
      <c r="O19" s="18">
        <f t="shared" si="3"/>
        <v>20</v>
      </c>
      <c r="P19" s="1">
        <f t="shared" si="4"/>
        <v>270.26100000000002</v>
      </c>
    </row>
    <row r="20" spans="1:16" ht="23.1" customHeight="1" x14ac:dyDescent="0.25">
      <c r="A20" s="15">
        <v>17</v>
      </c>
      <c r="B20" s="37">
        <v>23</v>
      </c>
      <c r="C20" s="26" t="s">
        <v>114</v>
      </c>
      <c r="D20" s="17">
        <v>2010</v>
      </c>
      <c r="E20" s="83" t="s">
        <v>68</v>
      </c>
      <c r="F20" s="39">
        <v>12.36</v>
      </c>
      <c r="G20" s="18">
        <f t="shared" ref="G20" si="5">IF(ISNUMBER(F20),RANK(F20,F$4:F$42,1),"")</f>
        <v>28</v>
      </c>
      <c r="H20" s="73">
        <v>8.1747685185185189E-4</v>
      </c>
      <c r="I20" s="16">
        <f t="shared" ref="I20" si="6">IF(ISNUMBER(H20),RANK(H20,H$4:H$42,1),"")</f>
        <v>24</v>
      </c>
      <c r="J20" s="39">
        <v>8.69</v>
      </c>
      <c r="K20" s="16">
        <f t="shared" ref="K20" si="7">IF(ISNUMBER(J20),RANK(J20,J$4:J$42,0),"")</f>
        <v>32</v>
      </c>
      <c r="L20" s="31">
        <v>192</v>
      </c>
      <c r="M20" s="32">
        <v>184</v>
      </c>
      <c r="N20" s="33">
        <v>183</v>
      </c>
      <c r="O20" s="18">
        <f t="shared" ref="O20" si="8">IF(P20&gt;0,RANK(P20,P$4:P$42,0),"")</f>
        <v>33</v>
      </c>
      <c r="P20" s="1">
        <f t="shared" si="4"/>
        <v>192.18418299999999</v>
      </c>
    </row>
    <row r="21" spans="1:16" ht="23.1" customHeight="1" x14ac:dyDescent="0.25">
      <c r="A21" s="15">
        <v>18</v>
      </c>
      <c r="B21" s="37">
        <v>17</v>
      </c>
      <c r="C21" s="26" t="s">
        <v>115</v>
      </c>
      <c r="D21" s="17">
        <v>2010</v>
      </c>
      <c r="E21" s="83" t="s">
        <v>68</v>
      </c>
      <c r="F21" s="39">
        <v>9.4600000000000009</v>
      </c>
      <c r="G21" s="18">
        <f t="shared" ref="G21:G40" si="9">IF(ISNUMBER(F21),RANK(F21,F$4:F$42,1),"")</f>
        <v>4</v>
      </c>
      <c r="H21" s="73">
        <v>6.8217592592592592E-4</v>
      </c>
      <c r="I21" s="16">
        <f t="shared" ref="I21:I40" si="10">IF(ISNUMBER(H21),RANK(H21,H$4:H$42,1),"")</f>
        <v>6</v>
      </c>
      <c r="J21" s="39">
        <v>10.83</v>
      </c>
      <c r="K21" s="16">
        <f t="shared" ref="K21:K40" si="11">IF(ISNUMBER(J21),RANK(J21,J$4:J$42,0),"")</f>
        <v>30</v>
      </c>
      <c r="L21" s="31">
        <v>316</v>
      </c>
      <c r="M21" s="32">
        <v>310</v>
      </c>
      <c r="N21" s="33">
        <v>323</v>
      </c>
      <c r="O21" s="18">
        <f t="shared" ref="O21:O40" si="12">IF(P21&gt;0,RANK(P21,P$4:P$42,0),"")</f>
        <v>3</v>
      </c>
      <c r="P21" s="1">
        <f t="shared" si="4"/>
        <v>323.31630999999999</v>
      </c>
    </row>
    <row r="22" spans="1:16" ht="23.1" customHeight="1" x14ac:dyDescent="0.25">
      <c r="A22" s="15">
        <v>19</v>
      </c>
      <c r="B22" s="37">
        <v>21</v>
      </c>
      <c r="C22" s="26" t="s">
        <v>116</v>
      </c>
      <c r="D22" s="17">
        <v>2010</v>
      </c>
      <c r="E22" s="83" t="s">
        <v>68</v>
      </c>
      <c r="F22" s="39">
        <v>11.21</v>
      </c>
      <c r="G22" s="18">
        <f t="shared" si="9"/>
        <v>18</v>
      </c>
      <c r="H22" s="73">
        <v>6.9490740740740743E-4</v>
      </c>
      <c r="I22" s="16">
        <f t="shared" si="10"/>
        <v>7</v>
      </c>
      <c r="J22" s="39">
        <v>18.600000000000001</v>
      </c>
      <c r="K22" s="16">
        <f t="shared" si="11"/>
        <v>11</v>
      </c>
      <c r="L22" s="31">
        <v>0</v>
      </c>
      <c r="M22" s="32">
        <v>213</v>
      </c>
      <c r="N22" s="33">
        <v>235</v>
      </c>
      <c r="O22" s="18">
        <f t="shared" si="12"/>
        <v>30</v>
      </c>
      <c r="P22" s="1">
        <f t="shared" si="4"/>
        <v>235.21299999999999</v>
      </c>
    </row>
    <row r="23" spans="1:16" ht="23.1" customHeight="1" x14ac:dyDescent="0.25">
      <c r="A23" s="15">
        <v>20</v>
      </c>
      <c r="B23" s="37">
        <v>4</v>
      </c>
      <c r="C23" s="26" t="s">
        <v>117</v>
      </c>
      <c r="D23" s="17">
        <v>2010</v>
      </c>
      <c r="E23" s="83" t="s">
        <v>106</v>
      </c>
      <c r="F23" s="39">
        <v>11.83</v>
      </c>
      <c r="G23" s="18">
        <f t="shared" si="9"/>
        <v>24</v>
      </c>
      <c r="H23" s="73">
        <v>8.4675925925925934E-4</v>
      </c>
      <c r="I23" s="16">
        <f t="shared" si="10"/>
        <v>27</v>
      </c>
      <c r="J23" s="39">
        <v>11.37</v>
      </c>
      <c r="K23" s="16">
        <f t="shared" si="11"/>
        <v>27</v>
      </c>
      <c r="L23" s="31">
        <v>262</v>
      </c>
      <c r="M23" s="32">
        <v>157</v>
      </c>
      <c r="N23" s="33">
        <v>232</v>
      </c>
      <c r="O23" s="18">
        <f t="shared" si="12"/>
        <v>22</v>
      </c>
      <c r="P23" s="1">
        <f t="shared" si="4"/>
        <v>262.23215700000003</v>
      </c>
    </row>
    <row r="24" spans="1:16" ht="23.1" customHeight="1" x14ac:dyDescent="0.25">
      <c r="A24" s="15">
        <v>21</v>
      </c>
      <c r="B24" s="37">
        <v>18</v>
      </c>
      <c r="C24" s="26" t="s">
        <v>118</v>
      </c>
      <c r="D24" s="17">
        <v>2010</v>
      </c>
      <c r="E24" s="83" t="s">
        <v>68</v>
      </c>
      <c r="F24" s="39">
        <v>10.199999999999999</v>
      </c>
      <c r="G24" s="18">
        <f t="shared" si="9"/>
        <v>9</v>
      </c>
      <c r="H24" s="73">
        <v>7.5868055555555552E-4</v>
      </c>
      <c r="I24" s="16">
        <f t="shared" si="10"/>
        <v>18</v>
      </c>
      <c r="J24" s="39">
        <v>13.67</v>
      </c>
      <c r="K24" s="16">
        <f t="shared" si="11"/>
        <v>20</v>
      </c>
      <c r="L24" s="31">
        <v>282</v>
      </c>
      <c r="M24" s="32">
        <v>262</v>
      </c>
      <c r="N24" s="33">
        <v>257</v>
      </c>
      <c r="O24" s="18">
        <f t="shared" si="12"/>
        <v>15</v>
      </c>
      <c r="P24" s="1">
        <f t="shared" si="4"/>
        <v>282.26225699999998</v>
      </c>
    </row>
    <row r="25" spans="1:16" ht="23.1" customHeight="1" x14ac:dyDescent="0.25">
      <c r="A25" s="15">
        <v>22</v>
      </c>
      <c r="B25" s="37">
        <v>32</v>
      </c>
      <c r="C25" s="26" t="s">
        <v>119</v>
      </c>
      <c r="D25" s="17">
        <v>2010</v>
      </c>
      <c r="E25" s="83" t="s">
        <v>68</v>
      </c>
      <c r="F25" s="39">
        <v>13.36</v>
      </c>
      <c r="G25" s="18">
        <f t="shared" si="9"/>
        <v>31</v>
      </c>
      <c r="H25" s="73">
        <v>7.1145833333333337E-4</v>
      </c>
      <c r="I25" s="16">
        <f t="shared" si="10"/>
        <v>9</v>
      </c>
      <c r="J25" s="39">
        <v>10.87</v>
      </c>
      <c r="K25" s="16">
        <f t="shared" si="11"/>
        <v>29</v>
      </c>
      <c r="L25" s="31">
        <v>0</v>
      </c>
      <c r="M25" s="32">
        <v>266</v>
      </c>
      <c r="N25" s="33">
        <v>281</v>
      </c>
      <c r="O25" s="18">
        <f t="shared" si="12"/>
        <v>16</v>
      </c>
      <c r="P25" s="1">
        <f t="shared" si="4"/>
        <v>281.26600000000002</v>
      </c>
    </row>
    <row r="26" spans="1:16" ht="23.1" customHeight="1" x14ac:dyDescent="0.25">
      <c r="A26" s="15">
        <v>23</v>
      </c>
      <c r="B26" s="37">
        <v>11</v>
      </c>
      <c r="C26" s="26" t="s">
        <v>120</v>
      </c>
      <c r="D26" s="17">
        <v>2009</v>
      </c>
      <c r="E26" s="83" t="s">
        <v>121</v>
      </c>
      <c r="F26" s="39">
        <v>10.210000000000001</v>
      </c>
      <c r="G26" s="18">
        <f t="shared" si="9"/>
        <v>10</v>
      </c>
      <c r="H26" s="73">
        <v>7.2013888888888876E-4</v>
      </c>
      <c r="I26" s="16">
        <f t="shared" si="10"/>
        <v>11</v>
      </c>
      <c r="J26" s="39">
        <v>12.54</v>
      </c>
      <c r="K26" s="16">
        <f t="shared" si="11"/>
        <v>24</v>
      </c>
      <c r="L26" s="31">
        <v>242</v>
      </c>
      <c r="M26" s="32">
        <v>265</v>
      </c>
      <c r="N26" s="33">
        <v>231</v>
      </c>
      <c r="O26" s="18">
        <f t="shared" si="12"/>
        <v>21</v>
      </c>
      <c r="P26" s="1">
        <f t="shared" si="4"/>
        <v>265.242231</v>
      </c>
    </row>
    <row r="27" spans="1:16" ht="23.1" customHeight="1" x14ac:dyDescent="0.25">
      <c r="A27" s="15">
        <v>24</v>
      </c>
      <c r="B27" s="37">
        <v>28</v>
      </c>
      <c r="C27" s="26" t="s">
        <v>122</v>
      </c>
      <c r="D27" s="17">
        <v>2009</v>
      </c>
      <c r="E27" s="83" t="s">
        <v>68</v>
      </c>
      <c r="F27" s="39">
        <v>10.86</v>
      </c>
      <c r="G27" s="18">
        <f t="shared" si="9"/>
        <v>15</v>
      </c>
      <c r="H27" s="73">
        <v>7.6307870370370375E-4</v>
      </c>
      <c r="I27" s="16">
        <f t="shared" si="10"/>
        <v>19</v>
      </c>
      <c r="J27" s="39">
        <v>15.65</v>
      </c>
      <c r="K27" s="16">
        <f t="shared" si="11"/>
        <v>15</v>
      </c>
      <c r="L27" s="31">
        <v>280</v>
      </c>
      <c r="M27" s="32">
        <v>274</v>
      </c>
      <c r="N27" s="33">
        <v>280</v>
      </c>
      <c r="O27" s="18">
        <f t="shared" si="12"/>
        <v>18</v>
      </c>
      <c r="P27" s="1">
        <f t="shared" si="4"/>
        <v>280.28027399999996</v>
      </c>
    </row>
    <row r="28" spans="1:16" ht="23.1" customHeight="1" x14ac:dyDescent="0.25">
      <c r="A28" s="15">
        <v>25</v>
      </c>
      <c r="B28" s="37">
        <v>5</v>
      </c>
      <c r="C28" s="26" t="s">
        <v>123</v>
      </c>
      <c r="D28" s="17">
        <v>2009</v>
      </c>
      <c r="E28" s="83" t="s">
        <v>106</v>
      </c>
      <c r="F28" s="39">
        <v>9.2100000000000009</v>
      </c>
      <c r="G28" s="18">
        <f t="shared" si="9"/>
        <v>3</v>
      </c>
      <c r="H28" s="73">
        <v>6.3113425925925934E-4</v>
      </c>
      <c r="I28" s="16">
        <f t="shared" si="10"/>
        <v>1</v>
      </c>
      <c r="J28" s="39">
        <v>31.41</v>
      </c>
      <c r="K28" s="16">
        <f t="shared" si="11"/>
        <v>1</v>
      </c>
      <c r="L28" s="31">
        <v>296</v>
      </c>
      <c r="M28" s="32">
        <v>292</v>
      </c>
      <c r="N28" s="33">
        <v>293</v>
      </c>
      <c r="O28" s="18">
        <f t="shared" si="12"/>
        <v>9</v>
      </c>
      <c r="P28" s="1">
        <f t="shared" si="4"/>
        <v>296.29329200000001</v>
      </c>
    </row>
    <row r="29" spans="1:16" ht="23.1" customHeight="1" x14ac:dyDescent="0.25">
      <c r="A29" s="15">
        <v>26</v>
      </c>
      <c r="B29" s="37">
        <v>30</v>
      </c>
      <c r="C29" s="26" t="s">
        <v>124</v>
      </c>
      <c r="D29" s="17">
        <v>2009</v>
      </c>
      <c r="E29" s="83" t="s">
        <v>68</v>
      </c>
      <c r="F29" s="39">
        <v>9.08</v>
      </c>
      <c r="G29" s="18">
        <f t="shared" si="9"/>
        <v>1</v>
      </c>
      <c r="H29" s="73">
        <v>6.3483796296296302E-4</v>
      </c>
      <c r="I29" s="16">
        <f t="shared" si="10"/>
        <v>2</v>
      </c>
      <c r="J29" s="39">
        <v>19.11</v>
      </c>
      <c r="K29" s="16">
        <f t="shared" si="11"/>
        <v>10</v>
      </c>
      <c r="L29" s="31">
        <v>354</v>
      </c>
      <c r="M29" s="32">
        <v>337</v>
      </c>
      <c r="N29" s="33">
        <v>335</v>
      </c>
      <c r="O29" s="18">
        <f t="shared" si="12"/>
        <v>1</v>
      </c>
      <c r="P29" s="1">
        <f t="shared" si="4"/>
        <v>354.337335</v>
      </c>
    </row>
    <row r="30" spans="1:16" ht="23.1" customHeight="1" x14ac:dyDescent="0.25">
      <c r="A30" s="15">
        <v>27</v>
      </c>
      <c r="B30" s="37">
        <v>15</v>
      </c>
      <c r="C30" s="26" t="s">
        <v>125</v>
      </c>
      <c r="D30" s="17">
        <v>2009</v>
      </c>
      <c r="E30" s="83" t="s">
        <v>68</v>
      </c>
      <c r="F30" s="39">
        <v>11.17</v>
      </c>
      <c r="G30" s="18">
        <f t="shared" si="9"/>
        <v>17</v>
      </c>
      <c r="H30" s="73">
        <v>7.6504629629629622E-4</v>
      </c>
      <c r="I30" s="16">
        <f t="shared" si="10"/>
        <v>20</v>
      </c>
      <c r="J30" s="39">
        <v>13.59</v>
      </c>
      <c r="K30" s="16">
        <f t="shared" si="11"/>
        <v>21</v>
      </c>
      <c r="L30" s="31">
        <v>252</v>
      </c>
      <c r="M30" s="32">
        <v>242</v>
      </c>
      <c r="N30" s="33">
        <v>245</v>
      </c>
      <c r="O30" s="18">
        <f t="shared" si="12"/>
        <v>25</v>
      </c>
      <c r="P30" s="1">
        <f t="shared" si="4"/>
        <v>252.24524199999999</v>
      </c>
    </row>
    <row r="31" spans="1:16" ht="23.1" customHeight="1" x14ac:dyDescent="0.25">
      <c r="A31" s="15">
        <v>28</v>
      </c>
      <c r="B31" s="37">
        <v>27</v>
      </c>
      <c r="C31" s="26" t="s">
        <v>126</v>
      </c>
      <c r="D31" s="17">
        <v>2009</v>
      </c>
      <c r="E31" s="83" t="s">
        <v>68</v>
      </c>
      <c r="F31" s="39">
        <v>11.43</v>
      </c>
      <c r="G31" s="18">
        <f t="shared" si="9"/>
        <v>21</v>
      </c>
      <c r="H31" s="73">
        <v>8.0347222222222224E-4</v>
      </c>
      <c r="I31" s="16">
        <f t="shared" si="10"/>
        <v>23</v>
      </c>
      <c r="J31" s="39">
        <v>18.53</v>
      </c>
      <c r="K31" s="16">
        <f t="shared" si="11"/>
        <v>12</v>
      </c>
      <c r="L31" s="31">
        <v>287</v>
      </c>
      <c r="M31" s="32">
        <v>279</v>
      </c>
      <c r="N31" s="33">
        <v>290</v>
      </c>
      <c r="O31" s="18">
        <f t="shared" si="12"/>
        <v>11</v>
      </c>
      <c r="P31" s="1">
        <f t="shared" si="4"/>
        <v>290.28727899999996</v>
      </c>
    </row>
    <row r="32" spans="1:16" ht="23.1" customHeight="1" x14ac:dyDescent="0.25">
      <c r="A32" s="15">
        <v>29</v>
      </c>
      <c r="B32" s="37">
        <v>10</v>
      </c>
      <c r="C32" s="26" t="s">
        <v>127</v>
      </c>
      <c r="D32" s="17">
        <v>2009</v>
      </c>
      <c r="E32" s="83" t="s">
        <v>68</v>
      </c>
      <c r="F32" s="39">
        <v>11.69</v>
      </c>
      <c r="G32" s="18">
        <f t="shared" si="9"/>
        <v>23</v>
      </c>
      <c r="H32" s="73">
        <v>7.2395833333333329E-4</v>
      </c>
      <c r="I32" s="16">
        <f t="shared" si="10"/>
        <v>13</v>
      </c>
      <c r="J32" s="39">
        <v>16.84</v>
      </c>
      <c r="K32" s="16">
        <f t="shared" si="11"/>
        <v>13</v>
      </c>
      <c r="L32" s="31">
        <v>276</v>
      </c>
      <c r="M32" s="32">
        <v>272</v>
      </c>
      <c r="N32" s="33">
        <v>270</v>
      </c>
      <c r="O32" s="18">
        <f t="shared" si="12"/>
        <v>19</v>
      </c>
      <c r="P32" s="1">
        <f t="shared" si="4"/>
        <v>276.27226999999999</v>
      </c>
    </row>
    <row r="33" spans="1:16" ht="23.1" customHeight="1" x14ac:dyDescent="0.25">
      <c r="A33" s="15">
        <v>30</v>
      </c>
      <c r="B33" s="37">
        <v>12</v>
      </c>
      <c r="C33" s="26" t="s">
        <v>128</v>
      </c>
      <c r="D33" s="17">
        <v>2009</v>
      </c>
      <c r="E33" s="83" t="s">
        <v>129</v>
      </c>
      <c r="F33" s="39">
        <v>9.98</v>
      </c>
      <c r="G33" s="18">
        <f t="shared" si="9"/>
        <v>7</v>
      </c>
      <c r="H33" s="73">
        <v>6.4710648148148147E-4</v>
      </c>
      <c r="I33" s="16">
        <f t="shared" si="10"/>
        <v>3</v>
      </c>
      <c r="J33" s="39">
        <v>28.19</v>
      </c>
      <c r="K33" s="16">
        <f t="shared" si="11"/>
        <v>4</v>
      </c>
      <c r="L33" s="31">
        <v>302</v>
      </c>
      <c r="M33" s="32">
        <v>306</v>
      </c>
      <c r="N33" s="33">
        <v>310</v>
      </c>
      <c r="O33" s="18">
        <f t="shared" si="12"/>
        <v>6</v>
      </c>
      <c r="P33" s="1">
        <f t="shared" si="4"/>
        <v>310.30630199999996</v>
      </c>
    </row>
    <row r="34" spans="1:16" ht="23.1" customHeight="1" x14ac:dyDescent="0.25">
      <c r="A34" s="15">
        <v>31</v>
      </c>
      <c r="B34" s="37">
        <v>9</v>
      </c>
      <c r="C34" s="26" t="s">
        <v>130</v>
      </c>
      <c r="D34" s="17">
        <v>2009</v>
      </c>
      <c r="E34" s="83" t="s">
        <v>68</v>
      </c>
      <c r="F34" s="39">
        <v>11.92</v>
      </c>
      <c r="G34" s="18">
        <f t="shared" si="9"/>
        <v>25</v>
      </c>
      <c r="H34" s="73">
        <v>8.2210648148148139E-4</v>
      </c>
      <c r="I34" s="16">
        <f t="shared" si="10"/>
        <v>25</v>
      </c>
      <c r="J34" s="39">
        <v>11.15</v>
      </c>
      <c r="K34" s="16">
        <f t="shared" si="11"/>
        <v>28</v>
      </c>
      <c r="L34" s="31">
        <v>281</v>
      </c>
      <c r="M34" s="32">
        <v>235</v>
      </c>
      <c r="N34" s="33">
        <v>243</v>
      </c>
      <c r="O34" s="18">
        <f t="shared" si="12"/>
        <v>17</v>
      </c>
      <c r="P34" s="1">
        <f t="shared" si="4"/>
        <v>281.24323499999997</v>
      </c>
    </row>
    <row r="35" spans="1:16" ht="23.1" customHeight="1" x14ac:dyDescent="0.25">
      <c r="A35" s="15">
        <v>32</v>
      </c>
      <c r="B35" s="37">
        <v>16</v>
      </c>
      <c r="C35" s="26" t="s">
        <v>131</v>
      </c>
      <c r="D35" s="17">
        <v>2009</v>
      </c>
      <c r="E35" s="83" t="s">
        <v>68</v>
      </c>
      <c r="F35" s="39">
        <v>11.53</v>
      </c>
      <c r="G35" s="18">
        <f t="shared" si="9"/>
        <v>22</v>
      </c>
      <c r="H35" s="73">
        <v>8.5509259259259262E-4</v>
      </c>
      <c r="I35" s="16">
        <f t="shared" si="10"/>
        <v>28</v>
      </c>
      <c r="J35" s="39">
        <v>15.18</v>
      </c>
      <c r="K35" s="16">
        <f t="shared" si="11"/>
        <v>17</v>
      </c>
      <c r="L35" s="31">
        <v>240</v>
      </c>
      <c r="M35" s="32">
        <v>238</v>
      </c>
      <c r="N35" s="33">
        <v>249</v>
      </c>
      <c r="O35" s="18">
        <f t="shared" si="12"/>
        <v>27</v>
      </c>
      <c r="P35" s="1">
        <f t="shared" si="4"/>
        <v>249.24023800000001</v>
      </c>
    </row>
    <row r="36" spans="1:16" ht="23.1" customHeight="1" x14ac:dyDescent="0.25">
      <c r="A36" s="15">
        <v>33</v>
      </c>
      <c r="B36" s="37">
        <v>181</v>
      </c>
      <c r="C36" s="26" t="s">
        <v>261</v>
      </c>
      <c r="D36" s="17">
        <v>2009</v>
      </c>
      <c r="E36" s="83" t="s">
        <v>68</v>
      </c>
      <c r="F36" s="39"/>
      <c r="G36" s="18" t="str">
        <f t="shared" si="9"/>
        <v/>
      </c>
      <c r="H36" s="73"/>
      <c r="I36" s="16" t="str">
        <f t="shared" si="10"/>
        <v/>
      </c>
      <c r="J36" s="39">
        <v>15.55</v>
      </c>
      <c r="K36" s="16">
        <f t="shared" si="11"/>
        <v>16</v>
      </c>
      <c r="L36" s="31">
        <v>286</v>
      </c>
      <c r="M36" s="32">
        <v>275</v>
      </c>
      <c r="N36" s="33">
        <v>279</v>
      </c>
      <c r="O36" s="18">
        <f t="shared" si="12"/>
        <v>12</v>
      </c>
      <c r="P36" s="1">
        <f t="shared" si="4"/>
        <v>286.27927499999998</v>
      </c>
    </row>
    <row r="37" spans="1:16" ht="23.1" customHeight="1" x14ac:dyDescent="0.25">
      <c r="A37" s="15">
        <v>34</v>
      </c>
      <c r="B37" s="37"/>
      <c r="C37" s="26"/>
      <c r="D37" s="17"/>
      <c r="E37" s="83"/>
      <c r="F37" s="39"/>
      <c r="G37" s="18" t="str">
        <f t="shared" si="9"/>
        <v/>
      </c>
      <c r="H37" s="73"/>
      <c r="I37" s="16" t="str">
        <f t="shared" si="10"/>
        <v/>
      </c>
      <c r="J37" s="39"/>
      <c r="K37" s="16" t="str">
        <f t="shared" si="11"/>
        <v/>
      </c>
      <c r="L37" s="31"/>
      <c r="M37" s="32"/>
      <c r="N37" s="33"/>
      <c r="O37" s="18" t="str">
        <f t="shared" si="12"/>
        <v/>
      </c>
      <c r="P37" s="1">
        <f t="shared" si="4"/>
        <v>0</v>
      </c>
    </row>
    <row r="38" spans="1:16" ht="23.1" customHeight="1" x14ac:dyDescent="0.25">
      <c r="A38" s="15">
        <v>35</v>
      </c>
      <c r="B38" s="37"/>
      <c r="C38" s="26"/>
      <c r="D38" s="17"/>
      <c r="E38" s="83"/>
      <c r="F38" s="39"/>
      <c r="G38" s="18" t="str">
        <f t="shared" si="9"/>
        <v/>
      </c>
      <c r="H38" s="73"/>
      <c r="I38" s="16" t="str">
        <f t="shared" si="10"/>
        <v/>
      </c>
      <c r="J38" s="39"/>
      <c r="K38" s="16" t="str">
        <f t="shared" si="11"/>
        <v/>
      </c>
      <c r="L38" s="31"/>
      <c r="M38" s="32"/>
      <c r="N38" s="33"/>
      <c r="O38" s="18" t="str">
        <f t="shared" si="12"/>
        <v/>
      </c>
      <c r="P38" s="1">
        <f t="shared" si="4"/>
        <v>0</v>
      </c>
    </row>
    <row r="39" spans="1:16" ht="23.1" customHeight="1" x14ac:dyDescent="0.25">
      <c r="A39" s="15">
        <v>36</v>
      </c>
      <c r="B39" s="37"/>
      <c r="C39" s="26"/>
      <c r="D39" s="17"/>
      <c r="E39" s="83"/>
      <c r="F39" s="39"/>
      <c r="G39" s="18" t="str">
        <f t="shared" si="9"/>
        <v/>
      </c>
      <c r="H39" s="73"/>
      <c r="I39" s="16" t="str">
        <f t="shared" si="10"/>
        <v/>
      </c>
      <c r="J39" s="39"/>
      <c r="K39" s="16" t="str">
        <f t="shared" si="11"/>
        <v/>
      </c>
      <c r="L39" s="31"/>
      <c r="M39" s="32"/>
      <c r="N39" s="33"/>
      <c r="O39" s="18" t="str">
        <f t="shared" si="12"/>
        <v/>
      </c>
      <c r="P39" s="1">
        <f t="shared" si="4"/>
        <v>0</v>
      </c>
    </row>
    <row r="40" spans="1:16" ht="23.1" customHeight="1" x14ac:dyDescent="0.25">
      <c r="A40" s="15">
        <v>37</v>
      </c>
      <c r="B40" s="37"/>
      <c r="C40" s="26"/>
      <c r="D40" s="17"/>
      <c r="E40" s="83"/>
      <c r="F40" s="39"/>
      <c r="G40" s="18" t="str">
        <f t="shared" si="9"/>
        <v/>
      </c>
      <c r="H40" s="73"/>
      <c r="I40" s="16" t="str">
        <f t="shared" si="10"/>
        <v/>
      </c>
      <c r="J40" s="39"/>
      <c r="K40" s="16" t="str">
        <f t="shared" si="11"/>
        <v/>
      </c>
      <c r="L40" s="31"/>
      <c r="M40" s="32"/>
      <c r="N40" s="33"/>
      <c r="O40" s="18" t="str">
        <f t="shared" si="12"/>
        <v/>
      </c>
      <c r="P40" s="1">
        <f t="shared" si="4"/>
        <v>0</v>
      </c>
    </row>
    <row r="41" spans="1:16" ht="23.1" customHeight="1" x14ac:dyDescent="0.25">
      <c r="A41" s="46">
        <v>38</v>
      </c>
      <c r="B41" s="47"/>
      <c r="C41" s="48"/>
      <c r="D41" s="49"/>
      <c r="E41" s="84"/>
      <c r="F41" s="50"/>
      <c r="G41" s="51"/>
      <c r="H41" s="74"/>
      <c r="I41" s="52"/>
      <c r="J41" s="50"/>
      <c r="K41" s="52"/>
      <c r="L41" s="53"/>
      <c r="M41" s="54"/>
      <c r="N41" s="55"/>
      <c r="O41" s="51"/>
    </row>
    <row r="42" spans="1:16" ht="23.1" customHeight="1" x14ac:dyDescent="0.25">
      <c r="A42" s="20">
        <v>39</v>
      </c>
      <c r="B42" s="38"/>
      <c r="C42" s="27"/>
      <c r="D42" s="22"/>
      <c r="E42" s="85"/>
      <c r="F42" s="40"/>
      <c r="G42" s="23" t="str">
        <f>IF(ISNUMBER(F42),RANK(F42,F$4:F$42,1),"")</f>
        <v/>
      </c>
      <c r="H42" s="75"/>
      <c r="I42" s="21" t="str">
        <f>IF(ISNUMBER(H42),RANK(H42,H$4:H$42,1),"")</f>
        <v/>
      </c>
      <c r="J42" s="40"/>
      <c r="K42" s="21" t="str">
        <f>IF(ISNUMBER(J42),RANK(J42,J$4:J$42,0),"")</f>
        <v/>
      </c>
      <c r="L42" s="34"/>
      <c r="M42" s="35"/>
      <c r="N42" s="36"/>
      <c r="O42" s="23" t="str">
        <f>IF(P42&gt;0,RANK(P42,P$4:P$42,0),"")</f>
        <v/>
      </c>
      <c r="P42" s="1">
        <f t="shared" si="4"/>
        <v>0</v>
      </c>
    </row>
  </sheetData>
  <mergeCells count="6">
    <mergeCell ref="D2:D3"/>
    <mergeCell ref="F2:G2"/>
    <mergeCell ref="H2:I2"/>
    <mergeCell ref="J2:K2"/>
    <mergeCell ref="L2:O2"/>
    <mergeCell ref="E2:E3"/>
  </mergeCells>
  <conditionalFormatting sqref="I4:I42 G4:G42 K4:K42 O4:O42">
    <cfRule type="cellIs" dxfId="18" priority="3" operator="equal">
      <formula>3</formula>
    </cfRule>
    <cfRule type="cellIs" dxfId="17" priority="4" operator="equal">
      <formula>2</formula>
    </cfRule>
    <cfRule type="cellIs" dxfId="16" priority="5" operator="equal">
      <formula>1</formula>
    </cfRule>
  </conditionalFormatting>
  <conditionalFormatting sqref="L4:N42">
    <cfRule type="expression" dxfId="15" priority="2">
      <formula>AND(L4=MAX($L4:$N4),L4&lt;&gt;0)</formula>
    </cfRule>
  </conditionalFormatting>
  <conditionalFormatting sqref="L4:N42">
    <cfRule type="expression" dxfId="14" priority="1">
      <formula>AND(L4=MAX($L4:$N4),L4&lt;&gt;0)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34.570312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9"/>
      <c r="C2" s="8"/>
      <c r="D2" s="91" t="s">
        <v>3</v>
      </c>
      <c r="E2" s="96" t="s">
        <v>48</v>
      </c>
      <c r="F2" s="93" t="s">
        <v>9</v>
      </c>
      <c r="G2" s="94"/>
      <c r="H2" s="95" t="s">
        <v>10</v>
      </c>
      <c r="I2" s="95"/>
      <c r="J2" s="93" t="s">
        <v>20</v>
      </c>
      <c r="K2" s="95"/>
      <c r="L2" s="93" t="s">
        <v>0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128</v>
      </c>
      <c r="C4" s="26" t="s">
        <v>161</v>
      </c>
      <c r="D4" s="17">
        <v>2008</v>
      </c>
      <c r="E4" s="83" t="s">
        <v>106</v>
      </c>
      <c r="F4" s="39">
        <v>8.9</v>
      </c>
      <c r="G4" s="18">
        <f t="shared" ref="G4:G29" si="0">IF(ISNUMBER(F4),RANK(F4,F$4:F$29,1),"")</f>
        <v>4</v>
      </c>
      <c r="H4" s="73">
        <v>6.315972222222222E-4</v>
      </c>
      <c r="I4" s="16">
        <f t="shared" ref="I4:I29" si="1">IF(ISNUMBER(H4),RANK(H4,H$4:H$29,1),"")</f>
        <v>5</v>
      </c>
      <c r="J4" s="39">
        <v>6.13</v>
      </c>
      <c r="K4" s="16">
        <f t="shared" ref="K4:K29" si="2">IF(ISNUMBER(J4),RANK(J4,J$4:J$29,0),"")</f>
        <v>9</v>
      </c>
      <c r="L4" s="31">
        <v>0</v>
      </c>
      <c r="M4" s="32">
        <v>350</v>
      </c>
      <c r="N4" s="33">
        <v>357</v>
      </c>
      <c r="O4" s="18">
        <f t="shared" ref="O4:O29" si="3">IF(P4&gt;0,RANK(P4,P$4:P$29,0),"")</f>
        <v>5</v>
      </c>
      <c r="P4" s="1">
        <f>IF(SUM(L4:N4)&gt;0,SUM(LARGE(L4:N4,1),LARGE(L4:N4,2)/1000,LARGE(L4:N4,3)/1000000),0)</f>
        <v>357.35</v>
      </c>
    </row>
    <row r="5" spans="1:16" ht="23.1" customHeight="1" x14ac:dyDescent="0.25">
      <c r="A5" s="15">
        <v>2</v>
      </c>
      <c r="B5" s="37">
        <v>111</v>
      </c>
      <c r="C5" s="26" t="s">
        <v>162</v>
      </c>
      <c r="D5" s="17">
        <v>2008</v>
      </c>
      <c r="E5" s="83" t="s">
        <v>68</v>
      </c>
      <c r="F5" s="39">
        <v>8.64</v>
      </c>
      <c r="G5" s="18">
        <f t="shared" si="0"/>
        <v>1</v>
      </c>
      <c r="H5" s="73">
        <v>6.0671296296296298E-4</v>
      </c>
      <c r="I5" s="16">
        <f t="shared" si="1"/>
        <v>2</v>
      </c>
      <c r="J5" s="39">
        <v>5.89</v>
      </c>
      <c r="K5" s="16">
        <f t="shared" si="2"/>
        <v>11</v>
      </c>
      <c r="L5" s="31">
        <v>357</v>
      </c>
      <c r="M5" s="32">
        <v>354</v>
      </c>
      <c r="N5" s="33">
        <v>349</v>
      </c>
      <c r="O5" s="18">
        <f t="shared" si="3"/>
        <v>4</v>
      </c>
      <c r="P5" s="1">
        <f t="shared" ref="P5:P29" si="4">IF(SUM(L5:N5)&gt;0,SUM(LARGE(L5:N5,1),LARGE(L5:N5,2)/1000,LARGE(L5:N5,3)/1000000),0)</f>
        <v>357.35434900000001</v>
      </c>
    </row>
    <row r="6" spans="1:16" ht="23.1" customHeight="1" x14ac:dyDescent="0.25">
      <c r="A6" s="15">
        <v>3</v>
      </c>
      <c r="B6" s="37">
        <v>93</v>
      </c>
      <c r="C6" s="26" t="s">
        <v>163</v>
      </c>
      <c r="D6" s="17">
        <v>2007</v>
      </c>
      <c r="E6" s="83" t="s">
        <v>68</v>
      </c>
      <c r="F6" s="39">
        <v>9.23</v>
      </c>
      <c r="G6" s="18">
        <f t="shared" si="0"/>
        <v>8</v>
      </c>
      <c r="H6" s="73">
        <v>6.7326388888888894E-4</v>
      </c>
      <c r="I6" s="16">
        <f t="shared" si="1"/>
        <v>11</v>
      </c>
      <c r="J6" s="39">
        <v>6.06</v>
      </c>
      <c r="K6" s="16">
        <f t="shared" si="2"/>
        <v>10</v>
      </c>
      <c r="L6" s="31">
        <v>0</v>
      </c>
      <c r="M6" s="32">
        <v>0</v>
      </c>
      <c r="N6" s="33">
        <v>292</v>
      </c>
      <c r="O6" s="18">
        <f t="shared" si="3"/>
        <v>20</v>
      </c>
      <c r="P6" s="1">
        <f t="shared" si="4"/>
        <v>292</v>
      </c>
    </row>
    <row r="7" spans="1:16" ht="23.1" customHeight="1" x14ac:dyDescent="0.25">
      <c r="A7" s="15">
        <v>4</v>
      </c>
      <c r="B7" s="37">
        <v>102</v>
      </c>
      <c r="C7" s="26" t="s">
        <v>164</v>
      </c>
      <c r="D7" s="17">
        <v>2008</v>
      </c>
      <c r="E7" s="83" t="s">
        <v>106</v>
      </c>
      <c r="F7" s="39">
        <v>8.91</v>
      </c>
      <c r="G7" s="18">
        <f t="shared" si="0"/>
        <v>5</v>
      </c>
      <c r="H7" s="73">
        <v>6.15162037037037E-4</v>
      </c>
      <c r="I7" s="16">
        <f t="shared" si="1"/>
        <v>4</v>
      </c>
      <c r="J7" s="39">
        <v>7.2</v>
      </c>
      <c r="K7" s="16">
        <f t="shared" si="2"/>
        <v>3</v>
      </c>
      <c r="L7" s="31">
        <v>379</v>
      </c>
      <c r="M7" s="32">
        <v>372</v>
      </c>
      <c r="N7" s="33">
        <v>372</v>
      </c>
      <c r="O7" s="18">
        <f t="shared" si="3"/>
        <v>2</v>
      </c>
      <c r="P7" s="1">
        <f t="shared" si="4"/>
        <v>379.37237200000004</v>
      </c>
    </row>
    <row r="8" spans="1:16" ht="23.1" customHeight="1" x14ac:dyDescent="0.25">
      <c r="A8" s="15">
        <v>5</v>
      </c>
      <c r="B8" s="37">
        <v>174</v>
      </c>
      <c r="C8" s="26" t="s">
        <v>165</v>
      </c>
      <c r="D8" s="17">
        <v>2007</v>
      </c>
      <c r="E8" s="83" t="s">
        <v>68</v>
      </c>
      <c r="F8" s="39">
        <v>9.93</v>
      </c>
      <c r="G8" s="18">
        <f t="shared" si="0"/>
        <v>18</v>
      </c>
      <c r="H8" s="73"/>
      <c r="I8" s="16" t="str">
        <f t="shared" si="1"/>
        <v/>
      </c>
      <c r="J8" s="39">
        <v>5.84</v>
      </c>
      <c r="K8" s="16">
        <f t="shared" si="2"/>
        <v>12</v>
      </c>
      <c r="L8" s="31">
        <v>314</v>
      </c>
      <c r="M8" s="32">
        <v>303</v>
      </c>
      <c r="N8" s="33">
        <v>0</v>
      </c>
      <c r="O8" s="18">
        <f t="shared" si="3"/>
        <v>16</v>
      </c>
      <c r="P8" s="1">
        <f t="shared" si="4"/>
        <v>314.303</v>
      </c>
    </row>
    <row r="9" spans="1:16" ht="23.1" customHeight="1" x14ac:dyDescent="0.25">
      <c r="A9" s="15">
        <v>6</v>
      </c>
      <c r="B9" s="37">
        <v>167</v>
      </c>
      <c r="C9" s="26" t="s">
        <v>166</v>
      </c>
      <c r="D9" s="17">
        <v>2008</v>
      </c>
      <c r="E9" s="83" t="s">
        <v>68</v>
      </c>
      <c r="F9" s="39">
        <v>8.69</v>
      </c>
      <c r="G9" s="18">
        <f t="shared" si="0"/>
        <v>3</v>
      </c>
      <c r="H9" s="73">
        <v>5.8993055555555556E-4</v>
      </c>
      <c r="I9" s="16">
        <f t="shared" si="1"/>
        <v>1</v>
      </c>
      <c r="J9" s="39">
        <v>7.06</v>
      </c>
      <c r="K9" s="16">
        <f t="shared" si="2"/>
        <v>4</v>
      </c>
      <c r="L9" s="31">
        <v>348</v>
      </c>
      <c r="M9" s="32">
        <v>0</v>
      </c>
      <c r="N9" s="33">
        <v>335</v>
      </c>
      <c r="O9" s="18">
        <f t="shared" si="3"/>
        <v>8</v>
      </c>
      <c r="P9" s="1">
        <f t="shared" si="4"/>
        <v>348.33499999999998</v>
      </c>
    </row>
    <row r="10" spans="1:16" ht="23.1" customHeight="1" x14ac:dyDescent="0.25">
      <c r="A10" s="15">
        <v>7</v>
      </c>
      <c r="B10" s="37">
        <v>115</v>
      </c>
      <c r="C10" s="26" t="s">
        <v>167</v>
      </c>
      <c r="D10" s="17">
        <v>2008</v>
      </c>
      <c r="E10" s="83" t="s">
        <v>68</v>
      </c>
      <c r="F10" s="39">
        <v>9.3699999999999992</v>
      </c>
      <c r="G10" s="18">
        <f t="shared" si="0"/>
        <v>10</v>
      </c>
      <c r="H10" s="73">
        <v>6.5486111111111116E-4</v>
      </c>
      <c r="I10" s="16">
        <f t="shared" si="1"/>
        <v>9</v>
      </c>
      <c r="J10" s="39">
        <v>4.9800000000000004</v>
      </c>
      <c r="K10" s="16">
        <f t="shared" si="2"/>
        <v>19</v>
      </c>
      <c r="L10" s="31">
        <v>0</v>
      </c>
      <c r="M10" s="32">
        <v>0</v>
      </c>
      <c r="N10" s="33">
        <v>352</v>
      </c>
      <c r="O10" s="18">
        <f t="shared" si="3"/>
        <v>7</v>
      </c>
      <c r="P10" s="1">
        <f t="shared" si="4"/>
        <v>352</v>
      </c>
    </row>
    <row r="11" spans="1:16" ht="23.1" customHeight="1" x14ac:dyDescent="0.25">
      <c r="A11" s="15">
        <v>8</v>
      </c>
      <c r="B11" s="37">
        <v>114</v>
      </c>
      <c r="C11" s="26" t="s">
        <v>168</v>
      </c>
      <c r="D11" s="17">
        <v>2008</v>
      </c>
      <c r="E11" s="83" t="s">
        <v>68</v>
      </c>
      <c r="F11" s="39">
        <v>9.67</v>
      </c>
      <c r="G11" s="18">
        <f t="shared" si="0"/>
        <v>13</v>
      </c>
      <c r="H11" s="73">
        <v>6.9120370370370375E-4</v>
      </c>
      <c r="I11" s="16">
        <f t="shared" si="1"/>
        <v>14</v>
      </c>
      <c r="J11" s="39">
        <v>5.57</v>
      </c>
      <c r="K11" s="16">
        <f t="shared" si="2"/>
        <v>14</v>
      </c>
      <c r="L11" s="31">
        <v>318</v>
      </c>
      <c r="M11" s="32">
        <v>302</v>
      </c>
      <c r="N11" s="33">
        <v>333</v>
      </c>
      <c r="O11" s="18">
        <f t="shared" si="3"/>
        <v>11</v>
      </c>
      <c r="P11" s="1">
        <f t="shared" si="4"/>
        <v>333.31830199999996</v>
      </c>
    </row>
    <row r="12" spans="1:16" ht="23.1" customHeight="1" x14ac:dyDescent="0.25">
      <c r="A12" s="15">
        <v>9</v>
      </c>
      <c r="B12" s="37">
        <v>156</v>
      </c>
      <c r="C12" s="26" t="s">
        <v>169</v>
      </c>
      <c r="D12" s="17">
        <v>2008</v>
      </c>
      <c r="E12" s="83" t="s">
        <v>68</v>
      </c>
      <c r="F12" s="39">
        <v>9.31</v>
      </c>
      <c r="G12" s="18">
        <f t="shared" si="0"/>
        <v>9</v>
      </c>
      <c r="H12" s="73">
        <v>7.0486111111111107E-4</v>
      </c>
      <c r="I12" s="16">
        <f t="shared" si="1"/>
        <v>18</v>
      </c>
      <c r="J12" s="39">
        <v>5.41</v>
      </c>
      <c r="K12" s="16">
        <f t="shared" si="2"/>
        <v>15</v>
      </c>
      <c r="L12" s="31">
        <v>336</v>
      </c>
      <c r="M12" s="32">
        <v>308</v>
      </c>
      <c r="N12" s="33">
        <v>333</v>
      </c>
      <c r="O12" s="18">
        <f t="shared" si="3"/>
        <v>10</v>
      </c>
      <c r="P12" s="1">
        <f t="shared" si="4"/>
        <v>336.33330800000005</v>
      </c>
    </row>
    <row r="13" spans="1:16" ht="23.1" customHeight="1" x14ac:dyDescent="0.25">
      <c r="A13" s="15">
        <v>10</v>
      </c>
      <c r="B13" s="37">
        <v>133</v>
      </c>
      <c r="C13" s="26" t="s">
        <v>170</v>
      </c>
      <c r="D13" s="17">
        <v>2008</v>
      </c>
      <c r="E13" s="83" t="s">
        <v>68</v>
      </c>
      <c r="F13" s="39">
        <v>9.08</v>
      </c>
      <c r="G13" s="18">
        <f t="shared" si="0"/>
        <v>6</v>
      </c>
      <c r="H13" s="73">
        <v>6.6215277777777789E-4</v>
      </c>
      <c r="I13" s="16">
        <f t="shared" si="1"/>
        <v>10</v>
      </c>
      <c r="J13" s="39">
        <v>6.62</v>
      </c>
      <c r="K13" s="16">
        <f t="shared" si="2"/>
        <v>6</v>
      </c>
      <c r="L13" s="31">
        <v>356</v>
      </c>
      <c r="M13" s="32">
        <v>316</v>
      </c>
      <c r="N13" s="33">
        <v>326</v>
      </c>
      <c r="O13" s="18">
        <f t="shared" si="3"/>
        <v>6</v>
      </c>
      <c r="P13" s="1">
        <f t="shared" si="4"/>
        <v>356.32631600000002</v>
      </c>
    </row>
    <row r="14" spans="1:16" ht="23.1" customHeight="1" x14ac:dyDescent="0.25">
      <c r="A14" s="15">
        <v>11</v>
      </c>
      <c r="B14" s="37">
        <v>118</v>
      </c>
      <c r="C14" s="26" t="s">
        <v>171</v>
      </c>
      <c r="D14" s="17">
        <v>2008</v>
      </c>
      <c r="E14" s="83" t="s">
        <v>68</v>
      </c>
      <c r="F14" s="39">
        <v>9.77</v>
      </c>
      <c r="G14" s="18">
        <f t="shared" si="0"/>
        <v>15</v>
      </c>
      <c r="H14" s="73">
        <v>6.9305555555555559E-4</v>
      </c>
      <c r="I14" s="16">
        <f t="shared" si="1"/>
        <v>15</v>
      </c>
      <c r="J14" s="39">
        <v>5.64</v>
      </c>
      <c r="K14" s="16">
        <f t="shared" si="2"/>
        <v>13</v>
      </c>
      <c r="L14" s="31">
        <v>277</v>
      </c>
      <c r="M14" s="32">
        <v>327</v>
      </c>
      <c r="N14" s="33">
        <v>292</v>
      </c>
      <c r="O14" s="18">
        <f t="shared" si="3"/>
        <v>13</v>
      </c>
      <c r="P14" s="1">
        <f t="shared" si="4"/>
        <v>327.29227699999996</v>
      </c>
    </row>
    <row r="15" spans="1:16" ht="23.1" customHeight="1" x14ac:dyDescent="0.25">
      <c r="A15" s="15">
        <v>12</v>
      </c>
      <c r="B15" s="37">
        <v>105</v>
      </c>
      <c r="C15" s="26" t="s">
        <v>172</v>
      </c>
      <c r="D15" s="17">
        <v>2008</v>
      </c>
      <c r="E15" s="83" t="s">
        <v>112</v>
      </c>
      <c r="F15" s="39">
        <v>9.6</v>
      </c>
      <c r="G15" s="18">
        <f t="shared" si="0"/>
        <v>12</v>
      </c>
      <c r="H15" s="73">
        <v>6.9409722222222225E-4</v>
      </c>
      <c r="I15" s="16">
        <f t="shared" si="1"/>
        <v>16</v>
      </c>
      <c r="J15" s="39">
        <v>6.57</v>
      </c>
      <c r="K15" s="16">
        <f t="shared" si="2"/>
        <v>7</v>
      </c>
      <c r="L15" s="31">
        <v>292</v>
      </c>
      <c r="M15" s="32">
        <v>300</v>
      </c>
      <c r="N15" s="33">
        <v>326</v>
      </c>
      <c r="O15" s="18">
        <f t="shared" si="3"/>
        <v>15</v>
      </c>
      <c r="P15" s="1">
        <f t="shared" si="4"/>
        <v>326.30029200000001</v>
      </c>
    </row>
    <row r="16" spans="1:16" ht="23.1" customHeight="1" x14ac:dyDescent="0.25">
      <c r="A16" s="15">
        <v>13</v>
      </c>
      <c r="B16" s="37">
        <v>193</v>
      </c>
      <c r="C16" s="26" t="s">
        <v>173</v>
      </c>
      <c r="D16" s="17">
        <v>2008</v>
      </c>
      <c r="E16" s="83" t="s">
        <v>68</v>
      </c>
      <c r="F16" s="39">
        <v>9.09</v>
      </c>
      <c r="G16" s="18">
        <f t="shared" si="0"/>
        <v>7</v>
      </c>
      <c r="H16" s="73">
        <v>6.3877314814814808E-4</v>
      </c>
      <c r="I16" s="16">
        <f t="shared" si="1"/>
        <v>7</v>
      </c>
      <c r="J16" s="39">
        <v>6.38</v>
      </c>
      <c r="K16" s="16">
        <f t="shared" si="2"/>
        <v>8</v>
      </c>
      <c r="L16" s="31">
        <v>366</v>
      </c>
      <c r="M16" s="32">
        <v>366</v>
      </c>
      <c r="N16" s="33">
        <v>0</v>
      </c>
      <c r="O16" s="18">
        <f t="shared" si="3"/>
        <v>3</v>
      </c>
      <c r="P16" s="1">
        <f t="shared" si="4"/>
        <v>366.36599999999999</v>
      </c>
    </row>
    <row r="17" spans="1:16" ht="23.1" customHeight="1" x14ac:dyDescent="0.25">
      <c r="A17" s="15">
        <v>14</v>
      </c>
      <c r="B17" s="37">
        <v>123</v>
      </c>
      <c r="C17" s="26" t="s">
        <v>174</v>
      </c>
      <c r="D17" s="17">
        <v>2008</v>
      </c>
      <c r="E17" s="83" t="s">
        <v>68</v>
      </c>
      <c r="F17" s="39">
        <v>10.119999999999999</v>
      </c>
      <c r="G17" s="18">
        <f t="shared" si="0"/>
        <v>19</v>
      </c>
      <c r="H17" s="73">
        <v>6.8194444444444433E-4</v>
      </c>
      <c r="I17" s="16">
        <f t="shared" si="1"/>
        <v>12</v>
      </c>
      <c r="J17" s="39">
        <v>4.51</v>
      </c>
      <c r="K17" s="16">
        <f t="shared" si="2"/>
        <v>23</v>
      </c>
      <c r="L17" s="31">
        <v>331</v>
      </c>
      <c r="M17" s="32">
        <v>325</v>
      </c>
      <c r="N17" s="33">
        <v>306</v>
      </c>
      <c r="O17" s="18">
        <f t="shared" si="3"/>
        <v>12</v>
      </c>
      <c r="P17" s="1">
        <f t="shared" si="4"/>
        <v>331.32530600000001</v>
      </c>
    </row>
    <row r="18" spans="1:16" ht="23.1" customHeight="1" x14ac:dyDescent="0.25">
      <c r="A18" s="15">
        <v>15</v>
      </c>
      <c r="B18" s="37">
        <v>161</v>
      </c>
      <c r="C18" s="26" t="s">
        <v>175</v>
      </c>
      <c r="D18" s="17">
        <v>2007</v>
      </c>
      <c r="E18" s="83" t="s">
        <v>68</v>
      </c>
      <c r="F18" s="39"/>
      <c r="G18" s="18" t="str">
        <f t="shared" si="0"/>
        <v/>
      </c>
      <c r="H18" s="73">
        <v>6.5243055555555551E-4</v>
      </c>
      <c r="I18" s="16">
        <f t="shared" si="1"/>
        <v>8</v>
      </c>
      <c r="J18" s="39">
        <v>5.39</v>
      </c>
      <c r="K18" s="16">
        <f t="shared" si="2"/>
        <v>16</v>
      </c>
      <c r="L18" s="31">
        <v>260</v>
      </c>
      <c r="M18" s="32">
        <v>283</v>
      </c>
      <c r="N18" s="33">
        <v>305</v>
      </c>
      <c r="O18" s="18">
        <f t="shared" si="3"/>
        <v>17</v>
      </c>
      <c r="P18" s="1">
        <f t="shared" si="4"/>
        <v>305.28326000000004</v>
      </c>
    </row>
    <row r="19" spans="1:16" ht="23.1" customHeight="1" x14ac:dyDescent="0.25">
      <c r="A19" s="15">
        <v>16</v>
      </c>
      <c r="B19" s="37">
        <v>104</v>
      </c>
      <c r="C19" s="26" t="s">
        <v>176</v>
      </c>
      <c r="D19" s="17">
        <v>2007</v>
      </c>
      <c r="E19" s="83" t="s">
        <v>68</v>
      </c>
      <c r="F19" s="39">
        <v>9.76</v>
      </c>
      <c r="G19" s="18">
        <f t="shared" si="0"/>
        <v>14</v>
      </c>
      <c r="H19" s="73">
        <v>7.0266203703703712E-4</v>
      </c>
      <c r="I19" s="16">
        <f t="shared" si="1"/>
        <v>17</v>
      </c>
      <c r="J19" s="39">
        <v>7.24</v>
      </c>
      <c r="K19" s="16">
        <f t="shared" si="2"/>
        <v>2</v>
      </c>
      <c r="L19" s="31">
        <v>326</v>
      </c>
      <c r="M19" s="32">
        <v>321</v>
      </c>
      <c r="N19" s="33">
        <v>314</v>
      </c>
      <c r="O19" s="18">
        <f t="shared" si="3"/>
        <v>14</v>
      </c>
      <c r="P19" s="1">
        <f t="shared" si="4"/>
        <v>326.32131400000003</v>
      </c>
    </row>
    <row r="20" spans="1:16" ht="23.1" customHeight="1" x14ac:dyDescent="0.25">
      <c r="A20" s="15">
        <v>17</v>
      </c>
      <c r="B20" s="37">
        <v>189</v>
      </c>
      <c r="C20" s="26" t="s">
        <v>177</v>
      </c>
      <c r="D20" s="17">
        <v>2007</v>
      </c>
      <c r="E20" s="83" t="s">
        <v>68</v>
      </c>
      <c r="F20" s="39">
        <v>9.91</v>
      </c>
      <c r="G20" s="18">
        <f t="shared" si="0"/>
        <v>17</v>
      </c>
      <c r="H20" s="73">
        <v>7.3240740740740742E-4</v>
      </c>
      <c r="I20" s="16">
        <f t="shared" si="1"/>
        <v>19</v>
      </c>
      <c r="J20" s="39">
        <v>5.12</v>
      </c>
      <c r="K20" s="16">
        <f t="shared" si="2"/>
        <v>18</v>
      </c>
      <c r="L20" s="31">
        <v>0</v>
      </c>
      <c r="M20" s="32">
        <v>241</v>
      </c>
      <c r="N20" s="33">
        <v>260</v>
      </c>
      <c r="O20" s="18">
        <f t="shared" si="3"/>
        <v>22</v>
      </c>
      <c r="P20" s="1">
        <f t="shared" si="4"/>
        <v>260.24099999999999</v>
      </c>
    </row>
    <row r="21" spans="1:16" ht="23.1" customHeight="1" x14ac:dyDescent="0.25">
      <c r="A21" s="15">
        <v>18</v>
      </c>
      <c r="B21" s="37">
        <v>108</v>
      </c>
      <c r="C21" s="26" t="s">
        <v>178</v>
      </c>
      <c r="D21" s="17">
        <v>2007</v>
      </c>
      <c r="E21" s="83" t="s">
        <v>121</v>
      </c>
      <c r="F21" s="39">
        <v>10.95</v>
      </c>
      <c r="G21" s="18">
        <f t="shared" si="0"/>
        <v>22</v>
      </c>
      <c r="H21" s="73">
        <v>8.4016203703703694E-4</v>
      </c>
      <c r="I21" s="16">
        <f t="shared" si="1"/>
        <v>22</v>
      </c>
      <c r="J21" s="39">
        <v>4.8600000000000003</v>
      </c>
      <c r="K21" s="16">
        <f t="shared" si="2"/>
        <v>21</v>
      </c>
      <c r="L21" s="31">
        <v>255</v>
      </c>
      <c r="M21" s="32">
        <v>221</v>
      </c>
      <c r="N21" s="33">
        <v>232</v>
      </c>
      <c r="O21" s="18">
        <f t="shared" si="3"/>
        <v>23</v>
      </c>
      <c r="P21" s="1">
        <f t="shared" si="4"/>
        <v>255.23222100000001</v>
      </c>
    </row>
    <row r="22" spans="1:16" ht="23.1" customHeight="1" x14ac:dyDescent="0.25">
      <c r="A22" s="15">
        <v>19</v>
      </c>
      <c r="B22" s="37">
        <v>199</v>
      </c>
      <c r="C22" s="26" t="s">
        <v>179</v>
      </c>
      <c r="D22" s="17">
        <v>2007</v>
      </c>
      <c r="E22" s="83" t="s">
        <v>68</v>
      </c>
      <c r="F22" s="39">
        <v>10.68</v>
      </c>
      <c r="G22" s="18">
        <f t="shared" si="0"/>
        <v>21</v>
      </c>
      <c r="H22" s="73">
        <v>6.8321759259259258E-4</v>
      </c>
      <c r="I22" s="16">
        <f t="shared" si="1"/>
        <v>13</v>
      </c>
      <c r="J22" s="39">
        <v>5.35</v>
      </c>
      <c r="K22" s="16">
        <f t="shared" si="2"/>
        <v>17</v>
      </c>
      <c r="L22" s="31">
        <v>296</v>
      </c>
      <c r="M22" s="32">
        <v>300</v>
      </c>
      <c r="N22" s="33">
        <v>284</v>
      </c>
      <c r="O22" s="18">
        <f t="shared" si="3"/>
        <v>19</v>
      </c>
      <c r="P22" s="1">
        <f t="shared" si="4"/>
        <v>300.29628400000001</v>
      </c>
    </row>
    <row r="23" spans="1:16" ht="23.1" customHeight="1" x14ac:dyDescent="0.25">
      <c r="A23" s="15">
        <v>20</v>
      </c>
      <c r="B23" s="37">
        <v>171</v>
      </c>
      <c r="C23" s="26" t="s">
        <v>180</v>
      </c>
      <c r="D23" s="17">
        <v>2007</v>
      </c>
      <c r="E23" s="83" t="s">
        <v>68</v>
      </c>
      <c r="F23" s="39">
        <v>8.68</v>
      </c>
      <c r="G23" s="18">
        <f t="shared" si="0"/>
        <v>2</v>
      </c>
      <c r="H23" s="73">
        <v>6.1134259259259258E-4</v>
      </c>
      <c r="I23" s="16">
        <f t="shared" si="1"/>
        <v>3</v>
      </c>
      <c r="J23" s="39">
        <v>7.58</v>
      </c>
      <c r="K23" s="16">
        <f t="shared" si="2"/>
        <v>1</v>
      </c>
      <c r="L23" s="31">
        <v>387</v>
      </c>
      <c r="M23" s="32">
        <v>387</v>
      </c>
      <c r="N23" s="33">
        <v>402</v>
      </c>
      <c r="O23" s="18">
        <f t="shared" si="3"/>
        <v>1</v>
      </c>
      <c r="P23" s="1">
        <f t="shared" si="4"/>
        <v>402.38738699999999</v>
      </c>
    </row>
    <row r="24" spans="1:16" ht="23.1" customHeight="1" x14ac:dyDescent="0.25">
      <c r="A24" s="15">
        <v>21</v>
      </c>
      <c r="B24" s="37">
        <v>168</v>
      </c>
      <c r="C24" s="26" t="s">
        <v>181</v>
      </c>
      <c r="D24" s="17">
        <v>2007</v>
      </c>
      <c r="E24" s="83" t="s">
        <v>68</v>
      </c>
      <c r="F24" s="39">
        <v>9.42</v>
      </c>
      <c r="G24" s="18">
        <f t="shared" si="0"/>
        <v>11</v>
      </c>
      <c r="H24" s="73">
        <v>6.3634259259259254E-4</v>
      </c>
      <c r="I24" s="16">
        <f t="shared" si="1"/>
        <v>6</v>
      </c>
      <c r="J24" s="39">
        <v>6.86</v>
      </c>
      <c r="K24" s="16">
        <f t="shared" si="2"/>
        <v>5</v>
      </c>
      <c r="L24" s="31">
        <v>339</v>
      </c>
      <c r="M24" s="32">
        <v>305</v>
      </c>
      <c r="N24" s="33">
        <v>289</v>
      </c>
      <c r="O24" s="18">
        <f t="shared" si="3"/>
        <v>9</v>
      </c>
      <c r="P24" s="1">
        <f t="shared" si="4"/>
        <v>339.30528900000002</v>
      </c>
    </row>
    <row r="25" spans="1:16" ht="23.1" customHeight="1" x14ac:dyDescent="0.25">
      <c r="A25" s="15">
        <v>22</v>
      </c>
      <c r="B25" s="37">
        <v>106</v>
      </c>
      <c r="C25" s="26" t="s">
        <v>264</v>
      </c>
      <c r="D25" s="17">
        <v>2008</v>
      </c>
      <c r="E25" s="83" t="s">
        <v>68</v>
      </c>
      <c r="F25" s="39">
        <v>10.42</v>
      </c>
      <c r="G25" s="18">
        <f t="shared" si="0"/>
        <v>20</v>
      </c>
      <c r="H25" s="73">
        <v>7.5752314814814812E-4</v>
      </c>
      <c r="I25" s="16">
        <f t="shared" si="1"/>
        <v>20</v>
      </c>
      <c r="J25" s="39">
        <v>4.63</v>
      </c>
      <c r="K25" s="16">
        <f t="shared" si="2"/>
        <v>22</v>
      </c>
      <c r="L25" s="31">
        <v>280</v>
      </c>
      <c r="M25" s="32">
        <v>232</v>
      </c>
      <c r="N25" s="33">
        <v>227</v>
      </c>
      <c r="O25" s="18">
        <f t="shared" si="3"/>
        <v>21</v>
      </c>
      <c r="P25" s="1">
        <f t="shared" si="4"/>
        <v>280.23222700000002</v>
      </c>
    </row>
    <row r="26" spans="1:16" ht="23.1" customHeight="1" x14ac:dyDescent="0.25">
      <c r="A26" s="15">
        <v>23</v>
      </c>
      <c r="B26" s="37">
        <v>195</v>
      </c>
      <c r="C26" s="26" t="s">
        <v>265</v>
      </c>
      <c r="D26" s="17">
        <v>2008</v>
      </c>
      <c r="E26" s="83" t="s">
        <v>68</v>
      </c>
      <c r="F26" s="39">
        <v>9.89</v>
      </c>
      <c r="G26" s="18">
        <f t="shared" si="0"/>
        <v>16</v>
      </c>
      <c r="H26" s="73">
        <v>7.8124999999999993E-4</v>
      </c>
      <c r="I26" s="16">
        <f t="shared" si="1"/>
        <v>21</v>
      </c>
      <c r="J26" s="39">
        <v>4.97</v>
      </c>
      <c r="K26" s="16">
        <f t="shared" si="2"/>
        <v>20</v>
      </c>
      <c r="L26" s="31">
        <v>301</v>
      </c>
      <c r="M26" s="32">
        <v>277</v>
      </c>
      <c r="N26" s="33">
        <v>274</v>
      </c>
      <c r="O26" s="18">
        <f t="shared" si="3"/>
        <v>18</v>
      </c>
      <c r="P26" s="1">
        <f t="shared" si="4"/>
        <v>301.27727399999998</v>
      </c>
    </row>
    <row r="27" spans="1:16" ht="23.1" customHeight="1" x14ac:dyDescent="0.25">
      <c r="A27" s="15">
        <v>24</v>
      </c>
      <c r="B27" s="37"/>
      <c r="C27" s="26"/>
      <c r="D27" s="17"/>
      <c r="E27" s="83"/>
      <c r="F27" s="39"/>
      <c r="G27" s="18" t="str">
        <f t="shared" si="0"/>
        <v/>
      </c>
      <c r="H27" s="73"/>
      <c r="I27" s="16" t="str">
        <f t="shared" si="1"/>
        <v/>
      </c>
      <c r="J27" s="39"/>
      <c r="K27" s="16" t="str">
        <f t="shared" si="2"/>
        <v/>
      </c>
      <c r="L27" s="31"/>
      <c r="M27" s="32"/>
      <c r="N27" s="33"/>
      <c r="O27" s="18" t="str">
        <f t="shared" si="3"/>
        <v/>
      </c>
      <c r="P27" s="1">
        <f t="shared" si="4"/>
        <v>0</v>
      </c>
    </row>
    <row r="28" spans="1:16" ht="23.1" customHeight="1" x14ac:dyDescent="0.25">
      <c r="A28" s="15">
        <v>25</v>
      </c>
      <c r="B28" s="37"/>
      <c r="C28" s="26"/>
      <c r="D28" s="17"/>
      <c r="E28" s="83"/>
      <c r="F28" s="39"/>
      <c r="G28" s="18" t="str">
        <f t="shared" si="0"/>
        <v/>
      </c>
      <c r="H28" s="73"/>
      <c r="I28" s="16" t="str">
        <f t="shared" si="1"/>
        <v/>
      </c>
      <c r="J28" s="39"/>
      <c r="K28" s="16" t="str">
        <f t="shared" si="2"/>
        <v/>
      </c>
      <c r="L28" s="31"/>
      <c r="M28" s="32"/>
      <c r="N28" s="33"/>
      <c r="O28" s="18" t="str">
        <f t="shared" si="3"/>
        <v/>
      </c>
      <c r="P28" s="1">
        <f t="shared" si="4"/>
        <v>0</v>
      </c>
    </row>
    <row r="29" spans="1:16" ht="23.1" customHeight="1" x14ac:dyDescent="0.25">
      <c r="A29" s="15">
        <v>26</v>
      </c>
      <c r="B29" s="37"/>
      <c r="C29" s="26"/>
      <c r="D29" s="17"/>
      <c r="E29" s="83"/>
      <c r="F29" s="39"/>
      <c r="G29" s="18" t="str">
        <f t="shared" si="0"/>
        <v/>
      </c>
      <c r="H29" s="73"/>
      <c r="I29" s="16" t="str">
        <f t="shared" si="1"/>
        <v/>
      </c>
      <c r="J29" s="39"/>
      <c r="K29" s="16" t="str">
        <f t="shared" si="2"/>
        <v/>
      </c>
      <c r="L29" s="31"/>
      <c r="M29" s="32"/>
      <c r="N29" s="33"/>
      <c r="O29" s="18" t="str">
        <f t="shared" si="3"/>
        <v/>
      </c>
      <c r="P29" s="1">
        <f t="shared" si="4"/>
        <v>0</v>
      </c>
    </row>
  </sheetData>
  <mergeCells count="6">
    <mergeCell ref="D2:D3"/>
    <mergeCell ref="F2:G2"/>
    <mergeCell ref="H2:I2"/>
    <mergeCell ref="J2:K2"/>
    <mergeCell ref="L2:O2"/>
    <mergeCell ref="E2:E3"/>
  </mergeCells>
  <conditionalFormatting sqref="I4:I29 G4:G29 K4:K29 O4:O29">
    <cfRule type="cellIs" dxfId="13" priority="3" operator="equal">
      <formula>3</formula>
    </cfRule>
    <cfRule type="cellIs" dxfId="12" priority="4" operator="equal">
      <formula>2</formula>
    </cfRule>
    <cfRule type="cellIs" dxfId="11" priority="5" operator="equal">
      <formula>1</formula>
    </cfRule>
  </conditionalFormatting>
  <conditionalFormatting sqref="L4:N29">
    <cfRule type="expression" dxfId="10" priority="2">
      <formula>AND(L4=MAX($L4:$N4),L4&lt;&gt;0)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27.5703125" style="25" bestFit="1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9"/>
      <c r="C2" s="8"/>
      <c r="D2" s="91" t="s">
        <v>3</v>
      </c>
      <c r="E2" s="96" t="s">
        <v>48</v>
      </c>
      <c r="F2" s="93" t="s">
        <v>15</v>
      </c>
      <c r="G2" s="94"/>
      <c r="H2" s="95" t="s">
        <v>16</v>
      </c>
      <c r="I2" s="95"/>
      <c r="J2" s="93" t="s">
        <v>17</v>
      </c>
      <c r="K2" s="95"/>
      <c r="L2" s="93" t="s">
        <v>0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13</v>
      </c>
      <c r="C4" s="26" t="s">
        <v>242</v>
      </c>
      <c r="D4" s="17">
        <v>2006</v>
      </c>
      <c r="E4" s="83" t="s">
        <v>68</v>
      </c>
      <c r="F4" s="39">
        <v>10.54</v>
      </c>
      <c r="G4" s="18">
        <f t="shared" ref="G4:G18" si="0">IF(ISNUMBER(F4),RANK(F4,F$4:F$18,1),"")</f>
        <v>2</v>
      </c>
      <c r="H4" s="73">
        <v>1.0915509259259259E-3</v>
      </c>
      <c r="I4" s="16">
        <f t="shared" ref="I4:I18" si="1">IF(ISNUMBER(H4),RANK(H4,H$4:H$18,1),"")</f>
        <v>3</v>
      </c>
      <c r="J4" s="39">
        <v>9.75</v>
      </c>
      <c r="K4" s="16">
        <f t="shared" ref="K4:K18" si="2">IF(ISNUMBER(J4),RANK(J4,J$4:J$18,0),"")</f>
        <v>2</v>
      </c>
      <c r="L4" s="31">
        <v>455</v>
      </c>
      <c r="M4" s="32">
        <v>0</v>
      </c>
      <c r="N4" s="33">
        <v>426</v>
      </c>
      <c r="O4" s="18">
        <f t="shared" ref="O4:O18" si="3">IF(P4&gt;0,RANK(P4,P$4:P$18,0),"")</f>
        <v>1</v>
      </c>
      <c r="P4" s="1">
        <f>IF(SUM(L4:N4)&gt;0,SUM(LARGE(L4:N4,1),LARGE(L4:N4,2)/1000,LARGE(L4:N4,3)/1000000),0)</f>
        <v>455.42599999999999</v>
      </c>
    </row>
    <row r="5" spans="1:16" ht="23.1" customHeight="1" x14ac:dyDescent="0.25">
      <c r="A5" s="15">
        <v>2</v>
      </c>
      <c r="B5" s="37">
        <v>17</v>
      </c>
      <c r="C5" s="26" t="s">
        <v>243</v>
      </c>
      <c r="D5" s="17">
        <v>2006</v>
      </c>
      <c r="E5" s="83" t="s">
        <v>68</v>
      </c>
      <c r="F5" s="39">
        <v>11.5</v>
      </c>
      <c r="G5" s="18">
        <f t="shared" si="0"/>
        <v>4</v>
      </c>
      <c r="H5" s="73">
        <v>1.0905092592592592E-3</v>
      </c>
      <c r="I5" s="16">
        <f t="shared" si="1"/>
        <v>2</v>
      </c>
      <c r="J5" s="39">
        <v>5.29</v>
      </c>
      <c r="K5" s="16">
        <f t="shared" si="2"/>
        <v>11</v>
      </c>
      <c r="L5" s="31">
        <v>400</v>
      </c>
      <c r="M5" s="32">
        <v>368</v>
      </c>
      <c r="N5" s="33">
        <v>0</v>
      </c>
      <c r="O5" s="18">
        <f t="shared" si="3"/>
        <v>3</v>
      </c>
      <c r="P5" s="1">
        <f t="shared" ref="P5:P29" si="4">IF(SUM(L5:N5)&gt;0,SUM(LARGE(L5:N5,1),LARGE(L5:N5,2)/1000,LARGE(L5:N5,3)/1000000),0)</f>
        <v>400.36799999999999</v>
      </c>
    </row>
    <row r="6" spans="1:16" ht="23.1" customHeight="1" x14ac:dyDescent="0.25">
      <c r="A6" s="15">
        <v>3</v>
      </c>
      <c r="B6" s="37">
        <v>24</v>
      </c>
      <c r="C6" s="26" t="s">
        <v>244</v>
      </c>
      <c r="D6" s="17">
        <v>2006</v>
      </c>
      <c r="E6" s="83" t="s">
        <v>68</v>
      </c>
      <c r="F6" s="39">
        <v>12.62</v>
      </c>
      <c r="G6" s="18">
        <f t="shared" si="0"/>
        <v>6</v>
      </c>
      <c r="H6" s="73">
        <v>1.1777777777777778E-3</v>
      </c>
      <c r="I6" s="16">
        <f t="shared" si="1"/>
        <v>8</v>
      </c>
      <c r="J6" s="39">
        <v>6.41</v>
      </c>
      <c r="K6" s="16">
        <f t="shared" si="2"/>
        <v>4</v>
      </c>
      <c r="L6" s="31">
        <v>310</v>
      </c>
      <c r="M6" s="32">
        <v>373</v>
      </c>
      <c r="N6" s="33">
        <v>347</v>
      </c>
      <c r="O6" s="18">
        <f t="shared" si="3"/>
        <v>5</v>
      </c>
      <c r="P6" s="1">
        <f t="shared" si="4"/>
        <v>373.34730999999999</v>
      </c>
    </row>
    <row r="7" spans="1:16" ht="23.1" customHeight="1" x14ac:dyDescent="0.25">
      <c r="A7" s="15">
        <v>4</v>
      </c>
      <c r="B7" s="37">
        <v>20</v>
      </c>
      <c r="C7" s="26" t="s">
        <v>245</v>
      </c>
      <c r="D7" s="17">
        <v>2006</v>
      </c>
      <c r="E7" s="83" t="s">
        <v>68</v>
      </c>
      <c r="F7" s="39">
        <v>12.5</v>
      </c>
      <c r="G7" s="18">
        <f t="shared" si="0"/>
        <v>5</v>
      </c>
      <c r="H7" s="73">
        <v>1.1706018518518517E-3</v>
      </c>
      <c r="I7" s="16">
        <f t="shared" si="1"/>
        <v>5</v>
      </c>
      <c r="J7" s="39">
        <v>6.01</v>
      </c>
      <c r="K7" s="16">
        <f t="shared" si="2"/>
        <v>6</v>
      </c>
      <c r="L7" s="31">
        <v>332</v>
      </c>
      <c r="M7" s="32">
        <v>371</v>
      </c>
      <c r="N7" s="33">
        <v>0</v>
      </c>
      <c r="O7" s="18">
        <f t="shared" si="3"/>
        <v>6</v>
      </c>
      <c r="P7" s="1">
        <f t="shared" si="4"/>
        <v>371.33199999999999</v>
      </c>
    </row>
    <row r="8" spans="1:16" ht="23.1" customHeight="1" x14ac:dyDescent="0.25">
      <c r="A8" s="15">
        <v>5</v>
      </c>
      <c r="B8" s="37">
        <v>14</v>
      </c>
      <c r="C8" s="26" t="s">
        <v>246</v>
      </c>
      <c r="D8" s="17">
        <v>2006</v>
      </c>
      <c r="E8" s="83" t="s">
        <v>68</v>
      </c>
      <c r="F8" s="39">
        <v>13.09</v>
      </c>
      <c r="G8" s="18">
        <f t="shared" si="0"/>
        <v>7</v>
      </c>
      <c r="H8" s="73">
        <v>1.1756944444444445E-3</v>
      </c>
      <c r="I8" s="16">
        <f t="shared" si="1"/>
        <v>6</v>
      </c>
      <c r="J8" s="39">
        <v>6.07</v>
      </c>
      <c r="K8" s="16">
        <f t="shared" si="2"/>
        <v>5</v>
      </c>
      <c r="L8" s="31">
        <v>338</v>
      </c>
      <c r="M8" s="32">
        <v>318</v>
      </c>
      <c r="N8" s="33">
        <v>0</v>
      </c>
      <c r="O8" s="18">
        <f t="shared" si="3"/>
        <v>8</v>
      </c>
      <c r="P8" s="1">
        <f t="shared" si="4"/>
        <v>338.31799999999998</v>
      </c>
    </row>
    <row r="9" spans="1:16" ht="23.1" customHeight="1" x14ac:dyDescent="0.25">
      <c r="A9" s="15">
        <v>6</v>
      </c>
      <c r="B9" s="37">
        <v>19</v>
      </c>
      <c r="C9" s="26" t="s">
        <v>247</v>
      </c>
      <c r="D9" s="17">
        <v>2005</v>
      </c>
      <c r="E9" s="83" t="s">
        <v>68</v>
      </c>
      <c r="F9" s="39">
        <v>11.18</v>
      </c>
      <c r="G9" s="18">
        <f t="shared" si="0"/>
        <v>3</v>
      </c>
      <c r="H9" s="73">
        <v>1.159837962962963E-3</v>
      </c>
      <c r="I9" s="16">
        <f t="shared" si="1"/>
        <v>4</v>
      </c>
      <c r="J9" s="39">
        <v>8.18</v>
      </c>
      <c r="K9" s="16">
        <f t="shared" si="2"/>
        <v>3</v>
      </c>
      <c r="L9" s="31">
        <v>0</v>
      </c>
      <c r="M9" s="32">
        <v>391</v>
      </c>
      <c r="N9" s="33">
        <v>396</v>
      </c>
      <c r="O9" s="18">
        <f t="shared" si="3"/>
        <v>4</v>
      </c>
      <c r="P9" s="1">
        <f t="shared" si="4"/>
        <v>396.39100000000002</v>
      </c>
    </row>
    <row r="10" spans="1:16" ht="23.1" customHeight="1" x14ac:dyDescent="0.25">
      <c r="A10" s="15">
        <v>7</v>
      </c>
      <c r="B10" s="37">
        <v>8</v>
      </c>
      <c r="C10" s="26" t="s">
        <v>248</v>
      </c>
      <c r="D10" s="17">
        <v>2005</v>
      </c>
      <c r="E10" s="83" t="s">
        <v>249</v>
      </c>
      <c r="F10" s="39">
        <v>10.199999999999999</v>
      </c>
      <c r="G10" s="18">
        <f t="shared" si="0"/>
        <v>1</v>
      </c>
      <c r="H10" s="73">
        <v>1.076736111111111E-3</v>
      </c>
      <c r="I10" s="16">
        <f t="shared" si="1"/>
        <v>1</v>
      </c>
      <c r="J10" s="39">
        <v>10.07</v>
      </c>
      <c r="K10" s="16">
        <f t="shared" si="2"/>
        <v>1</v>
      </c>
      <c r="L10" s="31">
        <v>331</v>
      </c>
      <c r="M10" s="32">
        <v>418</v>
      </c>
      <c r="N10" s="33">
        <v>422</v>
      </c>
      <c r="O10" s="18">
        <f t="shared" si="3"/>
        <v>2</v>
      </c>
      <c r="P10" s="1">
        <f t="shared" si="4"/>
        <v>422.41833100000002</v>
      </c>
    </row>
    <row r="11" spans="1:16" ht="23.1" customHeight="1" x14ac:dyDescent="0.25">
      <c r="A11" s="15">
        <v>8</v>
      </c>
      <c r="B11" s="37">
        <v>26</v>
      </c>
      <c r="C11" s="26" t="s">
        <v>250</v>
      </c>
      <c r="D11" s="17">
        <v>2005</v>
      </c>
      <c r="E11" s="83" t="s">
        <v>68</v>
      </c>
      <c r="F11" s="39">
        <v>14.38</v>
      </c>
      <c r="G11" s="18">
        <f t="shared" si="0"/>
        <v>11</v>
      </c>
      <c r="H11" s="73">
        <v>1.1770833333333334E-3</v>
      </c>
      <c r="I11" s="16">
        <f t="shared" si="1"/>
        <v>7</v>
      </c>
      <c r="J11" s="39">
        <v>5.33</v>
      </c>
      <c r="K11" s="16">
        <f t="shared" si="2"/>
        <v>9</v>
      </c>
      <c r="L11" s="31">
        <v>0</v>
      </c>
      <c r="M11" s="32">
        <v>260</v>
      </c>
      <c r="N11" s="33">
        <v>300</v>
      </c>
      <c r="O11" s="18">
        <f t="shared" si="3"/>
        <v>11</v>
      </c>
      <c r="P11" s="1">
        <f t="shared" si="4"/>
        <v>300.26</v>
      </c>
    </row>
    <row r="12" spans="1:16" ht="23.1" customHeight="1" x14ac:dyDescent="0.25">
      <c r="A12" s="15">
        <v>9</v>
      </c>
      <c r="B12" s="37">
        <v>21</v>
      </c>
      <c r="C12" s="26" t="s">
        <v>251</v>
      </c>
      <c r="D12" s="17">
        <v>2005</v>
      </c>
      <c r="E12" s="83" t="s">
        <v>68</v>
      </c>
      <c r="F12" s="39">
        <v>15.26</v>
      </c>
      <c r="G12" s="18">
        <f t="shared" si="0"/>
        <v>12</v>
      </c>
      <c r="H12" s="73">
        <v>1.4087962962962962E-3</v>
      </c>
      <c r="I12" s="16">
        <f t="shared" si="1"/>
        <v>13</v>
      </c>
      <c r="J12" s="39">
        <v>4.18</v>
      </c>
      <c r="K12" s="16">
        <f t="shared" si="2"/>
        <v>13</v>
      </c>
      <c r="L12" s="31">
        <v>0</v>
      </c>
      <c r="M12" s="32">
        <v>306</v>
      </c>
      <c r="N12" s="33">
        <v>297</v>
      </c>
      <c r="O12" s="18">
        <f t="shared" si="3"/>
        <v>10</v>
      </c>
      <c r="P12" s="1">
        <f t="shared" si="4"/>
        <v>306.29700000000003</v>
      </c>
    </row>
    <row r="13" spans="1:16" ht="23.1" customHeight="1" x14ac:dyDescent="0.25">
      <c r="A13" s="15">
        <v>10</v>
      </c>
      <c r="B13" s="37">
        <v>33</v>
      </c>
      <c r="C13" s="26" t="s">
        <v>252</v>
      </c>
      <c r="D13" s="17">
        <v>2006</v>
      </c>
      <c r="E13" s="83" t="s">
        <v>68</v>
      </c>
      <c r="F13" s="39">
        <v>15.58</v>
      </c>
      <c r="G13" s="18">
        <f t="shared" si="0"/>
        <v>13</v>
      </c>
      <c r="H13" s="73">
        <v>1.3072916666666667E-3</v>
      </c>
      <c r="I13" s="16">
        <f t="shared" si="1"/>
        <v>12</v>
      </c>
      <c r="J13" s="39">
        <v>5.8</v>
      </c>
      <c r="K13" s="16">
        <f t="shared" si="2"/>
        <v>7</v>
      </c>
      <c r="L13" s="31">
        <v>295</v>
      </c>
      <c r="M13" s="32">
        <v>299</v>
      </c>
      <c r="N13" s="33">
        <v>293</v>
      </c>
      <c r="O13" s="18">
        <f t="shared" si="3"/>
        <v>12</v>
      </c>
      <c r="P13" s="1">
        <f t="shared" si="4"/>
        <v>299.29529300000002</v>
      </c>
    </row>
    <row r="14" spans="1:16" ht="23.1" customHeight="1" x14ac:dyDescent="0.25">
      <c r="A14" s="15">
        <v>11</v>
      </c>
      <c r="B14" s="37">
        <v>15</v>
      </c>
      <c r="C14" s="26" t="s">
        <v>253</v>
      </c>
      <c r="D14" s="17">
        <v>2006</v>
      </c>
      <c r="E14" s="83" t="s">
        <v>68</v>
      </c>
      <c r="F14" s="39">
        <v>15.82</v>
      </c>
      <c r="G14" s="18">
        <f t="shared" si="0"/>
        <v>14</v>
      </c>
      <c r="H14" s="73"/>
      <c r="I14" s="16" t="str">
        <f t="shared" si="1"/>
        <v/>
      </c>
      <c r="J14" s="39">
        <v>4.5</v>
      </c>
      <c r="K14" s="16">
        <f t="shared" si="2"/>
        <v>12</v>
      </c>
      <c r="L14" s="31">
        <v>266</v>
      </c>
      <c r="M14" s="32">
        <v>249</v>
      </c>
      <c r="N14" s="33">
        <v>0</v>
      </c>
      <c r="O14" s="18">
        <f t="shared" si="3"/>
        <v>14</v>
      </c>
      <c r="P14" s="1">
        <f t="shared" si="4"/>
        <v>266.24900000000002</v>
      </c>
    </row>
    <row r="15" spans="1:16" ht="23.1" customHeight="1" x14ac:dyDescent="0.25">
      <c r="A15" s="15">
        <v>12</v>
      </c>
      <c r="B15" s="37">
        <v>10</v>
      </c>
      <c r="C15" s="26" t="s">
        <v>254</v>
      </c>
      <c r="D15" s="17">
        <v>2006</v>
      </c>
      <c r="E15" s="83" t="s">
        <v>68</v>
      </c>
      <c r="F15" s="39">
        <v>13.11</v>
      </c>
      <c r="G15" s="18">
        <f t="shared" si="0"/>
        <v>8</v>
      </c>
      <c r="H15" s="73">
        <v>1.1863425925925928E-3</v>
      </c>
      <c r="I15" s="16">
        <f t="shared" si="1"/>
        <v>10</v>
      </c>
      <c r="J15" s="39">
        <v>5.33</v>
      </c>
      <c r="K15" s="16">
        <f t="shared" si="2"/>
        <v>9</v>
      </c>
      <c r="L15" s="31">
        <v>302</v>
      </c>
      <c r="M15" s="32">
        <v>323</v>
      </c>
      <c r="N15" s="33">
        <v>0</v>
      </c>
      <c r="O15" s="18">
        <f t="shared" si="3"/>
        <v>9</v>
      </c>
      <c r="P15" s="1">
        <f t="shared" si="4"/>
        <v>323.30200000000002</v>
      </c>
    </row>
    <row r="16" spans="1:16" ht="23.1" customHeight="1" x14ac:dyDescent="0.25">
      <c r="A16" s="15">
        <v>13</v>
      </c>
      <c r="B16" s="37">
        <v>3</v>
      </c>
      <c r="C16" s="26" t="s">
        <v>255</v>
      </c>
      <c r="D16" s="17">
        <v>2005</v>
      </c>
      <c r="E16" s="83" t="s">
        <v>68</v>
      </c>
      <c r="F16" s="39">
        <v>17.91</v>
      </c>
      <c r="G16" s="18">
        <f t="shared" si="0"/>
        <v>15</v>
      </c>
      <c r="H16" s="73">
        <v>1.1859953703703705E-3</v>
      </c>
      <c r="I16" s="16">
        <f t="shared" si="1"/>
        <v>9</v>
      </c>
      <c r="J16" s="39">
        <v>5.77</v>
      </c>
      <c r="K16" s="16">
        <f t="shared" si="2"/>
        <v>8</v>
      </c>
      <c r="L16" s="31">
        <v>235</v>
      </c>
      <c r="M16" s="32">
        <v>0</v>
      </c>
      <c r="N16" s="33">
        <v>290</v>
      </c>
      <c r="O16" s="18">
        <f t="shared" si="3"/>
        <v>13</v>
      </c>
      <c r="P16" s="1">
        <f t="shared" si="4"/>
        <v>290.23500000000001</v>
      </c>
    </row>
    <row r="17" spans="1:16" ht="23.1" customHeight="1" x14ac:dyDescent="0.25">
      <c r="A17" s="15">
        <v>14</v>
      </c>
      <c r="B17" s="37">
        <v>25</v>
      </c>
      <c r="C17" s="26" t="s">
        <v>256</v>
      </c>
      <c r="D17" s="17">
        <v>2005</v>
      </c>
      <c r="E17" s="83" t="s">
        <v>68</v>
      </c>
      <c r="F17" s="39">
        <v>13.79</v>
      </c>
      <c r="G17" s="18">
        <f t="shared" si="0"/>
        <v>9</v>
      </c>
      <c r="H17" s="73">
        <v>1.2695601851851852E-3</v>
      </c>
      <c r="I17" s="16">
        <f t="shared" si="1"/>
        <v>11</v>
      </c>
      <c r="J17" s="39">
        <v>3.58</v>
      </c>
      <c r="K17" s="16">
        <f t="shared" si="2"/>
        <v>14</v>
      </c>
      <c r="L17" s="31">
        <v>355</v>
      </c>
      <c r="M17" s="32">
        <v>0</v>
      </c>
      <c r="N17" s="33">
        <v>341</v>
      </c>
      <c r="O17" s="18">
        <f t="shared" si="3"/>
        <v>7</v>
      </c>
      <c r="P17" s="1">
        <f t="shared" si="4"/>
        <v>355.34100000000001</v>
      </c>
    </row>
    <row r="18" spans="1:16" ht="23.1" customHeight="1" x14ac:dyDescent="0.25">
      <c r="A18" s="15">
        <v>15</v>
      </c>
      <c r="B18" s="37">
        <v>16</v>
      </c>
      <c r="C18" s="26" t="s">
        <v>262</v>
      </c>
      <c r="D18" s="17">
        <v>2005</v>
      </c>
      <c r="E18" s="83" t="s">
        <v>263</v>
      </c>
      <c r="F18" s="39">
        <v>13.79</v>
      </c>
      <c r="G18" s="18">
        <f t="shared" si="0"/>
        <v>9</v>
      </c>
      <c r="H18" s="73"/>
      <c r="I18" s="16" t="str">
        <f t="shared" si="1"/>
        <v/>
      </c>
      <c r="J18" s="39"/>
      <c r="K18" s="16" t="str">
        <f t="shared" si="2"/>
        <v/>
      </c>
      <c r="L18" s="31"/>
      <c r="M18" s="32"/>
      <c r="N18" s="33"/>
      <c r="O18" s="18" t="str">
        <f t="shared" si="3"/>
        <v/>
      </c>
      <c r="P18" s="1">
        <f t="shared" si="4"/>
        <v>0</v>
      </c>
    </row>
    <row r="19" spans="1:16" ht="23.1" customHeight="1" x14ac:dyDescent="0.25">
      <c r="A19" s="56"/>
      <c r="B19" s="57"/>
      <c r="C19" s="58"/>
      <c r="D19" s="59"/>
      <c r="E19" s="59"/>
      <c r="F19" s="60"/>
      <c r="G19" s="41"/>
      <c r="H19" s="87"/>
      <c r="I19" s="41"/>
      <c r="J19" s="60"/>
      <c r="K19" s="41"/>
      <c r="L19" s="62"/>
      <c r="M19" s="62"/>
      <c r="N19" s="62"/>
      <c r="O19" s="41"/>
    </row>
    <row r="20" spans="1:16" ht="23.1" customHeight="1" x14ac:dyDescent="0.25">
      <c r="A20" s="45" t="s">
        <v>58</v>
      </c>
      <c r="B20" s="2"/>
      <c r="C20" s="3" t="s">
        <v>149</v>
      </c>
      <c r="D20" s="1"/>
      <c r="E20" s="1"/>
      <c r="F20" s="4"/>
      <c r="G20" s="5"/>
      <c r="H20" s="5"/>
      <c r="O20" s="44" t="s">
        <v>51</v>
      </c>
      <c r="P20" s="1">
        <f t="shared" si="4"/>
        <v>0</v>
      </c>
    </row>
    <row r="21" spans="1:16" ht="23.1" customHeight="1" x14ac:dyDescent="0.25">
      <c r="A21" s="6"/>
      <c r="B21" s="9"/>
      <c r="C21" s="8" t="s">
        <v>178</v>
      </c>
      <c r="D21" s="91" t="s">
        <v>3</v>
      </c>
      <c r="E21" s="96" t="s">
        <v>48</v>
      </c>
      <c r="F21" s="93" t="s">
        <v>15</v>
      </c>
      <c r="G21" s="94"/>
      <c r="H21" s="95" t="s">
        <v>16</v>
      </c>
      <c r="I21" s="95"/>
      <c r="J21" s="93" t="s">
        <v>18</v>
      </c>
      <c r="K21" s="95"/>
      <c r="L21" s="93" t="s">
        <v>0</v>
      </c>
      <c r="M21" s="95"/>
      <c r="N21" s="95"/>
      <c r="O21" s="94"/>
      <c r="P21" s="1">
        <f t="shared" si="4"/>
        <v>0</v>
      </c>
    </row>
    <row r="22" spans="1:16" ht="23.1" customHeight="1" x14ac:dyDescent="0.25">
      <c r="A22" s="11" t="s">
        <v>12</v>
      </c>
      <c r="B22" s="12" t="s">
        <v>1</v>
      </c>
      <c r="C22" s="12" t="s">
        <v>116</v>
      </c>
      <c r="D22" s="92"/>
      <c r="E22" s="97"/>
      <c r="F22" s="11" t="s">
        <v>4</v>
      </c>
      <c r="G22" s="13" t="s">
        <v>5</v>
      </c>
      <c r="H22" s="12" t="s">
        <v>4</v>
      </c>
      <c r="I22" s="12" t="s">
        <v>5</v>
      </c>
      <c r="J22" s="11" t="s">
        <v>4</v>
      </c>
      <c r="K22" s="12" t="s">
        <v>5</v>
      </c>
      <c r="L22" s="28" t="s">
        <v>7</v>
      </c>
      <c r="M22" s="29" t="s">
        <v>6</v>
      </c>
      <c r="N22" s="30" t="s">
        <v>8</v>
      </c>
      <c r="O22" s="13" t="s">
        <v>5</v>
      </c>
      <c r="P22" s="1">
        <f t="shared" si="4"/>
        <v>0</v>
      </c>
    </row>
    <row r="23" spans="1:16" ht="23.1" customHeight="1" x14ac:dyDescent="0.25">
      <c r="A23" s="15">
        <v>1</v>
      </c>
      <c r="B23" s="37">
        <v>2</v>
      </c>
      <c r="C23" s="26" t="s">
        <v>235</v>
      </c>
      <c r="D23" s="17">
        <v>2006</v>
      </c>
      <c r="E23" s="83" t="s">
        <v>68</v>
      </c>
      <c r="F23" s="39">
        <v>12.71</v>
      </c>
      <c r="G23" s="18">
        <f t="shared" ref="G23:G29" si="5">IF(F23&lt;&gt;"",RANK(F23,F$23:F$29,1),"")</f>
        <v>4</v>
      </c>
      <c r="H23" s="73">
        <v>1.1481481481481481E-3</v>
      </c>
      <c r="I23" s="16">
        <f t="shared" ref="I23:I29" si="6">IF(H23&lt;&gt;"",RANK(H23,H$23:H$29,1),"")</f>
        <v>3</v>
      </c>
      <c r="J23" s="39">
        <v>3.95</v>
      </c>
      <c r="K23" s="16">
        <f t="shared" ref="K23:K29" si="7">IF(J23&lt;&gt;"",RANK(J23,J$23:J$29,0),"")</f>
        <v>7</v>
      </c>
      <c r="L23" s="31">
        <v>420</v>
      </c>
      <c r="M23" s="32">
        <v>352</v>
      </c>
      <c r="N23" s="33">
        <v>413</v>
      </c>
      <c r="O23" s="18">
        <f t="shared" ref="O23:O29" si="8">IF(P23&gt;0,RANK(P23,P$23:P$29,0),"")</f>
        <v>2</v>
      </c>
      <c r="P23" s="1">
        <f t="shared" si="4"/>
        <v>420.41335200000003</v>
      </c>
    </row>
    <row r="24" spans="1:16" ht="23.1" customHeight="1" x14ac:dyDescent="0.25">
      <c r="A24" s="15">
        <v>2</v>
      </c>
      <c r="B24" s="37">
        <v>32</v>
      </c>
      <c r="C24" s="26" t="s">
        <v>236</v>
      </c>
      <c r="D24" s="17">
        <v>2005</v>
      </c>
      <c r="E24" s="83" t="s">
        <v>68</v>
      </c>
      <c r="F24" s="39">
        <v>10.5</v>
      </c>
      <c r="G24" s="18">
        <f t="shared" si="5"/>
        <v>1</v>
      </c>
      <c r="H24" s="73"/>
      <c r="I24" s="16" t="str">
        <f t="shared" si="6"/>
        <v/>
      </c>
      <c r="J24" s="39">
        <v>6.54</v>
      </c>
      <c r="K24" s="16">
        <f t="shared" si="7"/>
        <v>3</v>
      </c>
      <c r="L24" s="31">
        <v>372</v>
      </c>
      <c r="M24" s="32">
        <v>418</v>
      </c>
      <c r="N24" s="33">
        <v>410</v>
      </c>
      <c r="O24" s="18">
        <f t="shared" si="8"/>
        <v>3</v>
      </c>
      <c r="P24" s="1">
        <f t="shared" si="4"/>
        <v>418.41037200000005</v>
      </c>
    </row>
    <row r="25" spans="1:16" ht="23.1" customHeight="1" x14ac:dyDescent="0.25">
      <c r="A25" s="15">
        <v>3</v>
      </c>
      <c r="B25" s="37">
        <v>6</v>
      </c>
      <c r="C25" s="26" t="s">
        <v>237</v>
      </c>
      <c r="D25" s="17">
        <v>2005</v>
      </c>
      <c r="E25" s="84" t="s">
        <v>68</v>
      </c>
      <c r="F25" s="39">
        <v>11.26</v>
      </c>
      <c r="G25" s="18">
        <f t="shared" si="5"/>
        <v>2</v>
      </c>
      <c r="H25" s="73">
        <v>1.073726851851852E-3</v>
      </c>
      <c r="I25" s="16">
        <f t="shared" si="6"/>
        <v>1</v>
      </c>
      <c r="J25" s="39">
        <v>6.88</v>
      </c>
      <c r="K25" s="16">
        <f t="shared" si="7"/>
        <v>2</v>
      </c>
      <c r="L25" s="31">
        <v>421</v>
      </c>
      <c r="M25" s="32">
        <v>442</v>
      </c>
      <c r="N25" s="33">
        <v>383</v>
      </c>
      <c r="O25" s="18">
        <f t="shared" si="8"/>
        <v>1</v>
      </c>
      <c r="P25" s="1">
        <f t="shared" si="4"/>
        <v>442.42138299999999</v>
      </c>
    </row>
    <row r="26" spans="1:16" ht="23.1" customHeight="1" x14ac:dyDescent="0.25">
      <c r="A26" s="15">
        <v>4</v>
      </c>
      <c r="B26" s="37">
        <v>31</v>
      </c>
      <c r="C26" s="26" t="s">
        <v>238</v>
      </c>
      <c r="D26" s="17">
        <v>2005</v>
      </c>
      <c r="E26" s="84" t="s">
        <v>68</v>
      </c>
      <c r="F26" s="39">
        <v>11.99</v>
      </c>
      <c r="G26" s="18">
        <f t="shared" si="5"/>
        <v>3</v>
      </c>
      <c r="H26" s="73">
        <v>1.1119212962962964E-3</v>
      </c>
      <c r="I26" s="16">
        <f t="shared" si="6"/>
        <v>2</v>
      </c>
      <c r="J26" s="39">
        <v>10.039999999999999</v>
      </c>
      <c r="K26" s="16">
        <f t="shared" si="7"/>
        <v>1</v>
      </c>
      <c r="L26" s="31">
        <v>359</v>
      </c>
      <c r="M26" s="32">
        <v>345</v>
      </c>
      <c r="N26" s="33">
        <v>356</v>
      </c>
      <c r="O26" s="18">
        <f t="shared" si="8"/>
        <v>5</v>
      </c>
      <c r="P26" s="1">
        <f t="shared" si="4"/>
        <v>359.35634499999998</v>
      </c>
    </row>
    <row r="27" spans="1:16" ht="23.1" customHeight="1" x14ac:dyDescent="0.25">
      <c r="A27" s="15">
        <v>5</v>
      </c>
      <c r="B27" s="37">
        <v>34</v>
      </c>
      <c r="C27" s="26" t="s">
        <v>239</v>
      </c>
      <c r="D27" s="17">
        <v>2006</v>
      </c>
      <c r="E27" s="84" t="s">
        <v>68</v>
      </c>
      <c r="F27" s="39">
        <v>14.23</v>
      </c>
      <c r="G27" s="18">
        <f t="shared" si="5"/>
        <v>7</v>
      </c>
      <c r="H27" s="73">
        <v>1.1656250000000002E-3</v>
      </c>
      <c r="I27" s="16">
        <f t="shared" si="6"/>
        <v>5</v>
      </c>
      <c r="J27" s="39">
        <v>4.5</v>
      </c>
      <c r="K27" s="16">
        <f t="shared" si="7"/>
        <v>6</v>
      </c>
      <c r="L27" s="31">
        <v>294</v>
      </c>
      <c r="M27" s="32">
        <v>212</v>
      </c>
      <c r="N27" s="33">
        <v>247</v>
      </c>
      <c r="O27" s="18">
        <f t="shared" si="8"/>
        <v>7</v>
      </c>
      <c r="P27" s="1">
        <f t="shared" si="4"/>
        <v>294.24721199999999</v>
      </c>
    </row>
    <row r="28" spans="1:16" ht="23.1" customHeight="1" x14ac:dyDescent="0.25">
      <c r="A28" s="15">
        <v>6</v>
      </c>
      <c r="B28" s="37">
        <v>28</v>
      </c>
      <c r="C28" s="26" t="s">
        <v>240</v>
      </c>
      <c r="D28" s="17">
        <v>2006</v>
      </c>
      <c r="E28" s="83" t="s">
        <v>68</v>
      </c>
      <c r="F28" s="39">
        <v>12.76</v>
      </c>
      <c r="G28" s="18">
        <f t="shared" si="5"/>
        <v>5</v>
      </c>
      <c r="H28" s="73">
        <v>1.2116898148148147E-3</v>
      </c>
      <c r="I28" s="16">
        <f t="shared" si="6"/>
        <v>6</v>
      </c>
      <c r="J28" s="39">
        <v>5.34</v>
      </c>
      <c r="K28" s="16">
        <f t="shared" si="7"/>
        <v>5</v>
      </c>
      <c r="L28" s="31">
        <v>365</v>
      </c>
      <c r="M28" s="32">
        <v>386</v>
      </c>
      <c r="N28" s="33">
        <v>356</v>
      </c>
      <c r="O28" s="18">
        <f t="shared" si="8"/>
        <v>4</v>
      </c>
      <c r="P28" s="1">
        <f t="shared" si="4"/>
        <v>386.36535600000002</v>
      </c>
    </row>
    <row r="29" spans="1:16" ht="23.1" customHeight="1" x14ac:dyDescent="0.25">
      <c r="A29" s="20">
        <v>7</v>
      </c>
      <c r="B29" s="38">
        <v>5</v>
      </c>
      <c r="C29" s="27" t="s">
        <v>241</v>
      </c>
      <c r="D29" s="22">
        <v>2006</v>
      </c>
      <c r="E29" s="85" t="s">
        <v>68</v>
      </c>
      <c r="F29" s="40">
        <v>12.76</v>
      </c>
      <c r="G29" s="23">
        <f t="shared" si="5"/>
        <v>5</v>
      </c>
      <c r="H29" s="75">
        <v>1.1650462962962962E-3</v>
      </c>
      <c r="I29" s="21">
        <f t="shared" si="6"/>
        <v>4</v>
      </c>
      <c r="J29" s="40">
        <v>6.09</v>
      </c>
      <c r="K29" s="21">
        <f t="shared" si="7"/>
        <v>4</v>
      </c>
      <c r="L29" s="34">
        <v>0</v>
      </c>
      <c r="M29" s="35">
        <v>0</v>
      </c>
      <c r="N29" s="36">
        <v>339</v>
      </c>
      <c r="O29" s="23">
        <f t="shared" si="8"/>
        <v>6</v>
      </c>
      <c r="P29" s="1">
        <f t="shared" si="4"/>
        <v>339</v>
      </c>
    </row>
    <row r="30" spans="1:16" ht="23.1" customHeight="1" x14ac:dyDescent="0.25">
      <c r="A30" s="56"/>
      <c r="B30" s="57"/>
      <c r="C30" s="58"/>
      <c r="D30" s="59"/>
      <c r="E30" s="59"/>
      <c r="F30" s="60"/>
      <c r="G30" s="41"/>
      <c r="H30" s="61"/>
      <c r="I30" s="41"/>
      <c r="J30" s="60"/>
      <c r="K30" s="41"/>
      <c r="L30" s="62"/>
      <c r="M30" s="62"/>
      <c r="N30" s="62"/>
      <c r="O30" s="41"/>
    </row>
    <row r="31" spans="1:16" ht="23.1" customHeight="1" x14ac:dyDescent="0.25">
      <c r="A31" s="56"/>
      <c r="B31" s="57"/>
      <c r="C31" s="58"/>
      <c r="D31" s="59"/>
      <c r="E31" s="59"/>
      <c r="F31" s="60"/>
      <c r="G31" s="41"/>
      <c r="H31" s="61"/>
      <c r="I31" s="41"/>
      <c r="J31" s="60"/>
      <c r="K31" s="41"/>
      <c r="L31" s="62"/>
      <c r="M31" s="62"/>
      <c r="N31" s="62"/>
      <c r="O31" s="41"/>
    </row>
    <row r="32" spans="1:16" ht="23.1" customHeight="1" x14ac:dyDescent="0.25">
      <c r="A32" s="56"/>
      <c r="B32" s="57"/>
      <c r="C32" s="58"/>
      <c r="D32" s="59"/>
      <c r="E32" s="59"/>
      <c r="F32" s="60"/>
      <c r="G32" s="41"/>
      <c r="H32" s="61"/>
      <c r="I32" s="41"/>
      <c r="J32" s="60"/>
      <c r="K32" s="41"/>
      <c r="L32" s="62"/>
      <c r="M32" s="62"/>
      <c r="N32" s="62"/>
      <c r="O32" s="41"/>
    </row>
    <row r="33" spans="1:15" ht="23.1" customHeight="1" x14ac:dyDescent="0.25">
      <c r="A33" s="56"/>
      <c r="B33" s="57"/>
      <c r="C33" s="58"/>
      <c r="D33" s="59"/>
      <c r="E33" s="59"/>
      <c r="F33" s="60"/>
      <c r="G33" s="41"/>
      <c r="H33" s="61"/>
      <c r="I33" s="41"/>
      <c r="J33" s="60"/>
      <c r="K33" s="41"/>
      <c r="L33" s="62"/>
      <c r="M33" s="62"/>
      <c r="N33" s="62"/>
      <c r="O33" s="41"/>
    </row>
  </sheetData>
  <mergeCells count="12">
    <mergeCell ref="D2:D3"/>
    <mergeCell ref="F2:G2"/>
    <mergeCell ref="H2:I2"/>
    <mergeCell ref="J2:K2"/>
    <mergeCell ref="L2:O2"/>
    <mergeCell ref="E2:E3"/>
    <mergeCell ref="D21:D22"/>
    <mergeCell ref="F21:G21"/>
    <mergeCell ref="H21:I21"/>
    <mergeCell ref="J21:K21"/>
    <mergeCell ref="L21:O21"/>
    <mergeCell ref="E21:E22"/>
  </mergeCells>
  <conditionalFormatting sqref="O4:O19 O21:O33 I4:I33 G4:G33 K4:K33">
    <cfRule type="cellIs" dxfId="9" priority="2" operator="equal">
      <formula>3</formula>
    </cfRule>
    <cfRule type="cellIs" dxfId="8" priority="3" operator="equal">
      <formula>2</formula>
    </cfRule>
    <cfRule type="cellIs" dxfId="7" priority="4" operator="equal">
      <formula>1</formula>
    </cfRule>
  </conditionalFormatting>
  <conditionalFormatting sqref="L4:N33">
    <cfRule type="expression" dxfId="6" priority="1">
      <formula>AND(L4=MAX($L4:$N4),L4&lt;&gt;0)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showZeros="0" workbookViewId="0"/>
  </sheetViews>
  <sheetFormatPr defaultColWidth="8.85546875" defaultRowHeight="22.15" customHeight="1" x14ac:dyDescent="0.25"/>
  <cols>
    <col min="1" max="1" width="4.5703125" style="1" customWidth="1"/>
    <col min="2" max="2" width="6.7109375" style="24" customWidth="1"/>
    <col min="3" max="3" width="25.7109375" style="1" customWidth="1"/>
    <col min="4" max="4" width="5" style="25" bestFit="1" customWidth="1"/>
    <col min="5" max="5" width="22.7109375" style="25" customWidth="1"/>
    <col min="6" max="7" width="6.7109375" style="1" customWidth="1"/>
    <col min="8" max="8" width="8.140625" style="1" bestFit="1" customWidth="1"/>
    <col min="9" max="9" width="6.7109375" style="1" customWidth="1"/>
    <col min="10" max="10" width="6.5703125" style="1" bestFit="1" customWidth="1"/>
    <col min="11" max="11" width="6.7109375" style="1" customWidth="1"/>
    <col min="12" max="14" width="6.85546875" style="1" customWidth="1"/>
    <col min="15" max="15" width="6.7109375" style="1" customWidth="1"/>
    <col min="16" max="16" width="15.42578125" style="1" hidden="1" customWidth="1"/>
    <col min="17" max="16384" width="8.85546875" style="1"/>
  </cols>
  <sheetData>
    <row r="1" spans="1:16" ht="22.15" customHeight="1" x14ac:dyDescent="0.25">
      <c r="A1" s="45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 t="s">
        <v>51</v>
      </c>
    </row>
    <row r="2" spans="1:16" s="10" customFormat="1" ht="22.15" customHeight="1" x14ac:dyDescent="0.25">
      <c r="A2" s="6"/>
      <c r="B2" s="42"/>
      <c r="C2" s="8"/>
      <c r="D2" s="91" t="s">
        <v>3</v>
      </c>
      <c r="E2" s="96" t="s">
        <v>48</v>
      </c>
      <c r="F2" s="93" t="s">
        <v>15</v>
      </c>
      <c r="G2" s="94"/>
      <c r="H2" s="95" t="s">
        <v>16</v>
      </c>
      <c r="I2" s="95"/>
      <c r="J2" s="93" t="s">
        <v>18</v>
      </c>
      <c r="K2" s="95"/>
      <c r="L2" s="93" t="s">
        <v>0</v>
      </c>
      <c r="M2" s="95"/>
      <c r="N2" s="95"/>
      <c r="O2" s="94"/>
    </row>
    <row r="3" spans="1:16" s="14" customFormat="1" ht="22.15" customHeight="1" x14ac:dyDescent="0.25">
      <c r="A3" s="11" t="s">
        <v>12</v>
      </c>
      <c r="B3" s="12" t="s">
        <v>1</v>
      </c>
      <c r="C3" s="12" t="s">
        <v>2</v>
      </c>
      <c r="D3" s="92"/>
      <c r="E3" s="97"/>
      <c r="F3" s="11" t="s">
        <v>4</v>
      </c>
      <c r="G3" s="13" t="s">
        <v>5</v>
      </c>
      <c r="H3" s="12" t="s">
        <v>4</v>
      </c>
      <c r="I3" s="12" t="s">
        <v>5</v>
      </c>
      <c r="J3" s="11" t="s">
        <v>4</v>
      </c>
      <c r="K3" s="12" t="s">
        <v>5</v>
      </c>
      <c r="L3" s="28" t="s">
        <v>7</v>
      </c>
      <c r="M3" s="29" t="s">
        <v>6</v>
      </c>
      <c r="N3" s="30" t="s">
        <v>8</v>
      </c>
      <c r="O3" s="13" t="s">
        <v>5</v>
      </c>
    </row>
    <row r="4" spans="1:16" ht="23.1" customHeight="1" x14ac:dyDescent="0.25">
      <c r="A4" s="15">
        <v>1</v>
      </c>
      <c r="B4" s="37">
        <v>9</v>
      </c>
      <c r="C4" s="26" t="s">
        <v>260</v>
      </c>
      <c r="D4" s="17">
        <v>2004</v>
      </c>
      <c r="E4" s="83" t="s">
        <v>68</v>
      </c>
      <c r="F4" s="39">
        <v>10.99</v>
      </c>
      <c r="G4" s="18">
        <f>IF(ISNUMBER(F4),RANK(F4,F$4:F$8,1),"")</f>
        <v>1</v>
      </c>
      <c r="H4" s="73">
        <v>9.8009259259259252E-4</v>
      </c>
      <c r="I4" s="16">
        <f>IF(ISNUMBER(H4),RANK(H4,H$4:H$8,1),"")</f>
        <v>1</v>
      </c>
      <c r="J4" s="39">
        <v>7.78</v>
      </c>
      <c r="K4" s="16">
        <f>IF(ISNUMBER(J4),RANK(J4,J$4:J$8,0),"")</f>
        <v>1</v>
      </c>
      <c r="L4" s="31">
        <v>482</v>
      </c>
      <c r="M4" s="32">
        <v>432</v>
      </c>
      <c r="N4" s="33">
        <v>459</v>
      </c>
      <c r="O4" s="18">
        <f>IF(P4&gt;0,RANK(P4,P$4:P$8,0),"")</f>
        <v>1</v>
      </c>
      <c r="P4" s="1">
        <f>IF(SUM(L4:N4)&gt;0,SUM(LARGE(L4:N4,1),LARGE(L4:N4,2)/1000,LARGE(L4:N4,3)/1000000),0)</f>
        <v>482.45943199999999</v>
      </c>
    </row>
    <row r="5" spans="1:16" ht="23.1" customHeight="1" x14ac:dyDescent="0.25">
      <c r="A5" s="15">
        <v>2</v>
      </c>
      <c r="B5" s="37"/>
      <c r="C5" s="26"/>
      <c r="D5" s="17"/>
      <c r="E5" s="83"/>
      <c r="F5" s="39"/>
      <c r="G5" s="18" t="str">
        <f>IF(ISNUMBER(F5),RANK(F5,F$4:F$8,1),"")</f>
        <v/>
      </c>
      <c r="H5" s="73"/>
      <c r="I5" s="16" t="str">
        <f>IF(ISNUMBER(H5),RANK(H5,H$4:H$8,1),"")</f>
        <v/>
      </c>
      <c r="J5" s="39"/>
      <c r="K5" s="16" t="str">
        <f>IF(ISNUMBER(J5),RANK(J5,J$4:J$8,0),"")</f>
        <v/>
      </c>
      <c r="L5" s="31"/>
      <c r="M5" s="32"/>
      <c r="N5" s="33"/>
      <c r="O5" s="18" t="str">
        <f>IF(P5&gt;0,RANK(P5,P$4:P$8,0),"")</f>
        <v/>
      </c>
      <c r="P5" s="1">
        <f t="shared" ref="P5:P16" si="0">IF(SUM(L5:N5)&gt;0,SUM(LARGE(L5:N5,1),LARGE(L5:N5,2)/1000,LARGE(L5:N5,3)/1000000),0)</f>
        <v>0</v>
      </c>
    </row>
    <row r="6" spans="1:16" ht="23.1" customHeight="1" x14ac:dyDescent="0.25">
      <c r="A6" s="15">
        <v>3</v>
      </c>
      <c r="B6" s="37"/>
      <c r="C6" s="26"/>
      <c r="D6" s="17"/>
      <c r="E6" s="83"/>
      <c r="F6" s="39"/>
      <c r="G6" s="18" t="str">
        <f>IF(ISNUMBER(F6),RANK(F6,F$4:F$8,1),"")</f>
        <v/>
      </c>
      <c r="H6" s="73"/>
      <c r="I6" s="16" t="str">
        <f>IF(ISNUMBER(H6),RANK(H6,H$4:H$8,1),"")</f>
        <v/>
      </c>
      <c r="J6" s="39"/>
      <c r="K6" s="16" t="str">
        <f>IF(ISNUMBER(J6),RANK(J6,J$4:J$8,0),"")</f>
        <v/>
      </c>
      <c r="L6" s="31"/>
      <c r="M6" s="32"/>
      <c r="N6" s="33"/>
      <c r="O6" s="18" t="str">
        <f>IF(P6&gt;0,RANK(P6,P$4:P$8,0),"")</f>
        <v/>
      </c>
      <c r="P6" s="1">
        <f t="shared" si="0"/>
        <v>0</v>
      </c>
    </row>
    <row r="7" spans="1:16" ht="23.1" customHeight="1" x14ac:dyDescent="0.25">
      <c r="A7" s="15">
        <v>4</v>
      </c>
      <c r="B7" s="37"/>
      <c r="C7" s="26"/>
      <c r="D7" s="17"/>
      <c r="E7" s="83"/>
      <c r="F7" s="39"/>
      <c r="G7" s="18" t="str">
        <f>IF(ISNUMBER(F7),RANK(F7,F$4:F$8,1),"")</f>
        <v/>
      </c>
      <c r="H7" s="73"/>
      <c r="I7" s="16" t="str">
        <f>IF(ISNUMBER(H7),RANK(H7,H$4:H$8,1),"")</f>
        <v/>
      </c>
      <c r="J7" s="39"/>
      <c r="K7" s="16" t="str">
        <f>IF(ISNUMBER(J7),RANK(J7,J$4:J$8,0),"")</f>
        <v/>
      </c>
      <c r="L7" s="31"/>
      <c r="M7" s="32"/>
      <c r="N7" s="33"/>
      <c r="O7" s="18" t="str">
        <f>IF(P7&gt;0,RANK(P7,P$4:P$8,0),"")</f>
        <v/>
      </c>
      <c r="P7" s="1">
        <f t="shared" si="0"/>
        <v>0</v>
      </c>
    </row>
    <row r="8" spans="1:16" ht="23.1" customHeight="1" x14ac:dyDescent="0.25">
      <c r="A8" s="15">
        <v>5</v>
      </c>
      <c r="B8" s="37"/>
      <c r="C8" s="26"/>
      <c r="D8" s="17"/>
      <c r="E8" s="83"/>
      <c r="F8" s="39"/>
      <c r="G8" s="18" t="str">
        <f>IF(ISNUMBER(F8),RANK(F8,F$4:F$8,1),"")</f>
        <v/>
      </c>
      <c r="H8" s="19"/>
      <c r="I8" s="16" t="str">
        <f>IF(ISNUMBER(H8),RANK(H8,H$4:H$8,1),"")</f>
        <v/>
      </c>
      <c r="J8" s="39"/>
      <c r="K8" s="16" t="str">
        <f>IF(ISNUMBER(J8),RANK(J8,J$4:J$8,0),"")</f>
        <v/>
      </c>
      <c r="L8" s="31"/>
      <c r="M8" s="32"/>
      <c r="N8" s="33"/>
      <c r="O8" s="18" t="str">
        <f>IF(P8&gt;0,RANK(P8,P$4:P$8,0),"")</f>
        <v/>
      </c>
      <c r="P8" s="1">
        <f t="shared" si="0"/>
        <v>0</v>
      </c>
    </row>
    <row r="9" spans="1:16" ht="23.1" customHeight="1" x14ac:dyDescent="0.25">
      <c r="A9" s="45" t="s">
        <v>60</v>
      </c>
      <c r="B9" s="2"/>
      <c r="C9" s="3"/>
      <c r="D9" s="1"/>
      <c r="E9" s="1"/>
      <c r="F9" s="4"/>
      <c r="G9" s="5"/>
      <c r="H9" s="5"/>
      <c r="O9" s="44"/>
      <c r="P9" s="1">
        <f t="shared" si="0"/>
        <v>0</v>
      </c>
    </row>
    <row r="10" spans="1:16" ht="23.1" customHeight="1" x14ac:dyDescent="0.25">
      <c r="A10" s="6"/>
      <c r="B10" s="42"/>
      <c r="C10" s="8"/>
      <c r="D10" s="91" t="s">
        <v>3</v>
      </c>
      <c r="E10" s="96" t="s">
        <v>48</v>
      </c>
      <c r="F10" s="93" t="s">
        <v>15</v>
      </c>
      <c r="G10" s="94"/>
      <c r="H10" s="95" t="s">
        <v>16</v>
      </c>
      <c r="I10" s="95"/>
      <c r="J10" s="93" t="s">
        <v>19</v>
      </c>
      <c r="K10" s="95"/>
      <c r="L10" s="93" t="s">
        <v>0</v>
      </c>
      <c r="M10" s="95"/>
      <c r="N10" s="95"/>
      <c r="O10" s="94"/>
      <c r="P10" s="1">
        <f t="shared" si="0"/>
        <v>0</v>
      </c>
    </row>
    <row r="11" spans="1:16" ht="23.1" customHeight="1" x14ac:dyDescent="0.25">
      <c r="A11" s="11" t="s">
        <v>12</v>
      </c>
      <c r="B11" s="12" t="s">
        <v>1</v>
      </c>
      <c r="C11" s="12" t="s">
        <v>2</v>
      </c>
      <c r="D11" s="92"/>
      <c r="E11" s="97"/>
      <c r="F11" s="11" t="s">
        <v>4</v>
      </c>
      <c r="G11" s="13" t="s">
        <v>5</v>
      </c>
      <c r="H11" s="12" t="s">
        <v>4</v>
      </c>
      <c r="I11" s="12" t="s">
        <v>5</v>
      </c>
      <c r="J11" s="11" t="s">
        <v>4</v>
      </c>
      <c r="K11" s="12" t="s">
        <v>5</v>
      </c>
      <c r="L11" s="28" t="s">
        <v>7</v>
      </c>
      <c r="M11" s="29" t="s">
        <v>6</v>
      </c>
      <c r="N11" s="30" t="s">
        <v>8</v>
      </c>
      <c r="O11" s="13" t="s">
        <v>5</v>
      </c>
      <c r="P11" s="1">
        <f t="shared" si="0"/>
        <v>0</v>
      </c>
    </row>
    <row r="12" spans="1:16" ht="23.1" customHeight="1" x14ac:dyDescent="0.25">
      <c r="A12" s="15">
        <v>1</v>
      </c>
      <c r="B12" s="37">
        <v>7</v>
      </c>
      <c r="C12" s="26" t="s">
        <v>257</v>
      </c>
      <c r="D12" s="17">
        <v>2004</v>
      </c>
      <c r="E12" s="88" t="s">
        <v>84</v>
      </c>
      <c r="F12" s="39">
        <v>13.35</v>
      </c>
      <c r="G12" s="18">
        <f>IF(F12&lt;&gt;"",RANK(F12,F$12:F$16,1),"")</f>
        <v>2</v>
      </c>
      <c r="H12" s="73">
        <v>1.0260416666666666E-3</v>
      </c>
      <c r="I12" s="16">
        <f>IF(H12&lt;&gt;"",RANK(H12,H$12:H$16,1),"")</f>
        <v>2</v>
      </c>
      <c r="J12" s="39">
        <v>6.62</v>
      </c>
      <c r="K12" s="16">
        <f>IF(J12&lt;&gt;"",RANK(J12,J$12:J$16,0),"")</f>
        <v>2</v>
      </c>
      <c r="L12" s="31">
        <v>380</v>
      </c>
      <c r="M12" s="32">
        <v>0</v>
      </c>
      <c r="N12" s="33">
        <v>392</v>
      </c>
      <c r="O12" s="18">
        <f>IF(P12&gt;0,RANK(P12,P$12:P$16,0),"")</f>
        <v>2</v>
      </c>
      <c r="P12" s="1">
        <f t="shared" si="0"/>
        <v>392.38</v>
      </c>
    </row>
    <row r="13" spans="1:16" ht="23.1" customHeight="1" x14ac:dyDescent="0.25">
      <c r="A13" s="15">
        <v>2</v>
      </c>
      <c r="B13" s="37">
        <v>23</v>
      </c>
      <c r="C13" s="26" t="s">
        <v>258</v>
      </c>
      <c r="D13" s="17">
        <v>2003</v>
      </c>
      <c r="E13" s="88" t="s">
        <v>259</v>
      </c>
      <c r="F13" s="39">
        <v>10.130000000000001</v>
      </c>
      <c r="G13" s="18">
        <f>IF(F13&lt;&gt;"",RANK(F13,F$12:F$16,1),"")</f>
        <v>1</v>
      </c>
      <c r="H13" s="73">
        <v>8.9872685185185183E-4</v>
      </c>
      <c r="I13" s="16">
        <f>IF(H13&lt;&gt;"",RANK(H13,H$12:H$16,1),"")</f>
        <v>1</v>
      </c>
      <c r="J13" s="39">
        <v>9.4700000000000006</v>
      </c>
      <c r="K13" s="16">
        <f>IF(J13&lt;&gt;"",RANK(J13,J$12:J$16,0),"")</f>
        <v>1</v>
      </c>
      <c r="L13" s="31">
        <v>478</v>
      </c>
      <c r="M13" s="32">
        <v>516</v>
      </c>
      <c r="N13" s="33">
        <v>488</v>
      </c>
      <c r="O13" s="18">
        <f>IF(P13&gt;0,RANK(P13,P$12:P$16,0),"")</f>
        <v>1</v>
      </c>
      <c r="P13" s="1">
        <f t="shared" si="0"/>
        <v>516.4884780000001</v>
      </c>
    </row>
    <row r="14" spans="1:16" ht="23.1" customHeight="1" x14ac:dyDescent="0.25">
      <c r="A14" s="15">
        <v>3</v>
      </c>
      <c r="B14" s="37"/>
      <c r="C14" s="26"/>
      <c r="D14" s="17"/>
      <c r="E14" s="83"/>
      <c r="F14" s="39"/>
      <c r="G14" s="18" t="str">
        <f>IF(F14&lt;&gt;"",RANK(F14,F$12:F$16,1),"")</f>
        <v/>
      </c>
      <c r="H14" s="19"/>
      <c r="I14" s="16" t="str">
        <f>IF(H14&lt;&gt;"",RANK(H14,H$12:H$16,1),"")</f>
        <v/>
      </c>
      <c r="J14" s="39"/>
      <c r="K14" s="16" t="str">
        <f>IF(J14&lt;&gt;"",RANK(J14,J$12:J$16,0),"")</f>
        <v/>
      </c>
      <c r="L14" s="31"/>
      <c r="M14" s="32"/>
      <c r="N14" s="33"/>
      <c r="O14" s="18" t="str">
        <f>IF(P14&gt;0,RANK(P14,P$12:P$16,0),"")</f>
        <v/>
      </c>
      <c r="P14" s="1">
        <f t="shared" si="0"/>
        <v>0</v>
      </c>
    </row>
    <row r="15" spans="1:16" ht="23.1" customHeight="1" x14ac:dyDescent="0.25">
      <c r="A15" s="15">
        <v>4</v>
      </c>
      <c r="B15" s="37"/>
      <c r="C15" s="26"/>
      <c r="D15" s="17"/>
      <c r="E15" s="83"/>
      <c r="F15" s="39"/>
      <c r="G15" s="18" t="str">
        <f>IF(F15&lt;&gt;"",RANK(F15,F$12:F$16,1),"")</f>
        <v/>
      </c>
      <c r="H15" s="19"/>
      <c r="I15" s="16" t="str">
        <f>IF(H15&lt;&gt;"",RANK(H15,H$12:H$16,1),"")</f>
        <v/>
      </c>
      <c r="J15" s="39"/>
      <c r="K15" s="16" t="str">
        <f>IF(J15&lt;&gt;"",RANK(J15,J$12:J$16,0),"")</f>
        <v/>
      </c>
      <c r="L15" s="31"/>
      <c r="M15" s="32"/>
      <c r="N15" s="33"/>
      <c r="O15" s="18" t="str">
        <f>IF(P15&gt;0,RANK(P15,P$12:P$16,0),"")</f>
        <v/>
      </c>
      <c r="P15" s="1">
        <f t="shared" si="0"/>
        <v>0</v>
      </c>
    </row>
    <row r="16" spans="1:16" ht="23.1" customHeight="1" x14ac:dyDescent="0.25">
      <c r="A16" s="15">
        <v>5</v>
      </c>
      <c r="B16" s="37"/>
      <c r="C16" s="26"/>
      <c r="D16" s="17"/>
      <c r="E16" s="83"/>
      <c r="F16" s="39"/>
      <c r="G16" s="18" t="str">
        <f>IF(F16&lt;&gt;"",RANK(F16,F$12:F$16,1),"")</f>
        <v/>
      </c>
      <c r="H16" s="19"/>
      <c r="I16" s="16" t="str">
        <f>IF(H16&lt;&gt;"",RANK(H16,H$12:H$16,1),"")</f>
        <v/>
      </c>
      <c r="J16" s="39"/>
      <c r="K16" s="16" t="str">
        <f>IF(J16&lt;&gt;"",RANK(J16,J$12:J$16,0),"")</f>
        <v/>
      </c>
      <c r="L16" s="31"/>
      <c r="M16" s="32"/>
      <c r="N16" s="33"/>
      <c r="O16" s="18" t="str">
        <f>IF(P16&gt;0,RANK(P16,P$12:P$16,0),"")</f>
        <v/>
      </c>
      <c r="P16" s="1">
        <f t="shared" si="0"/>
        <v>0</v>
      </c>
    </row>
    <row r="17" spans="1:15" ht="23.1" customHeight="1" x14ac:dyDescent="0.25">
      <c r="A17" s="56"/>
      <c r="B17" s="57"/>
      <c r="C17" s="58"/>
      <c r="D17" s="59"/>
      <c r="E17" s="59"/>
      <c r="F17" s="60"/>
      <c r="G17" s="41"/>
      <c r="H17" s="61"/>
      <c r="I17" s="41"/>
      <c r="J17" s="60"/>
      <c r="K17" s="41"/>
      <c r="L17" s="62"/>
      <c r="M17" s="62"/>
      <c r="N17" s="62"/>
      <c r="O17" s="41"/>
    </row>
    <row r="18" spans="1:15" ht="23.1" customHeight="1" x14ac:dyDescent="0.25">
      <c r="A18" s="56"/>
      <c r="B18" s="57"/>
      <c r="C18" s="58"/>
      <c r="D18" s="59"/>
      <c r="E18" s="59"/>
      <c r="F18" s="60"/>
      <c r="G18" s="41"/>
      <c r="H18" s="61"/>
      <c r="I18" s="41"/>
      <c r="J18" s="60"/>
      <c r="K18" s="41"/>
      <c r="L18" s="62"/>
      <c r="M18" s="62"/>
      <c r="N18" s="62"/>
      <c r="O18" s="41"/>
    </row>
    <row r="19" spans="1:15" ht="23.1" customHeight="1" x14ac:dyDescent="0.25">
      <c r="A19" s="56"/>
      <c r="B19" s="57"/>
      <c r="C19" s="58"/>
      <c r="D19" s="59"/>
      <c r="E19" s="59"/>
      <c r="F19" s="60"/>
      <c r="G19" s="41"/>
      <c r="H19" s="61"/>
      <c r="I19" s="41"/>
      <c r="J19" s="60"/>
      <c r="K19" s="41"/>
      <c r="L19" s="62"/>
      <c r="M19" s="62"/>
      <c r="N19" s="62"/>
      <c r="O19" s="41"/>
    </row>
    <row r="20" spans="1:15" ht="23.1" customHeight="1" x14ac:dyDescent="0.25">
      <c r="A20" s="56"/>
      <c r="B20" s="57"/>
      <c r="C20" s="58"/>
      <c r="D20" s="59"/>
      <c r="E20" s="59"/>
      <c r="F20" s="60"/>
      <c r="G20" s="41"/>
      <c r="H20" s="61"/>
      <c r="I20" s="41"/>
      <c r="J20" s="60"/>
      <c r="K20" s="41"/>
      <c r="L20" s="62"/>
      <c r="M20" s="62"/>
      <c r="N20" s="62"/>
      <c r="O20" s="41"/>
    </row>
  </sheetData>
  <mergeCells count="12">
    <mergeCell ref="D10:D11"/>
    <mergeCell ref="F10:G10"/>
    <mergeCell ref="H10:I10"/>
    <mergeCell ref="J10:K10"/>
    <mergeCell ref="L10:O10"/>
    <mergeCell ref="E10:E11"/>
    <mergeCell ref="D2:D3"/>
    <mergeCell ref="F2:G2"/>
    <mergeCell ref="H2:I2"/>
    <mergeCell ref="J2:K2"/>
    <mergeCell ref="L2:O2"/>
    <mergeCell ref="E2:E3"/>
  </mergeCells>
  <conditionalFormatting sqref="I2 G2 K2 O2 O4:O8 O10:O20 I4:I20 G4:G20 K4:K20">
    <cfRule type="cellIs" dxfId="5" priority="10" operator="equal">
      <formula>3</formula>
    </cfRule>
    <cfRule type="cellIs" dxfId="4" priority="11" operator="equal">
      <formula>2</formula>
    </cfRule>
    <cfRule type="cellIs" dxfId="3" priority="12" operator="equal">
      <formula>1</formula>
    </cfRule>
  </conditionalFormatting>
  <conditionalFormatting sqref="L4:N9 L11:N20">
    <cfRule type="expression" dxfId="2" priority="9">
      <formula>AND(L4=MAX($L4:$N4),L4&lt;&gt;0)</formula>
    </cfRule>
  </conditionalFormatting>
  <conditionalFormatting sqref="L2:N2">
    <cfRule type="expression" dxfId="1" priority="5">
      <formula>AND(L2=MAX($L2:$N2),L2&lt;&gt;0)</formula>
    </cfRule>
  </conditionalFormatting>
  <conditionalFormatting sqref="L10:N10">
    <cfRule type="expression" dxfId="0" priority="1">
      <formula>AND(L10=MAX($L10:$N10),L10&lt;&gt;0)</formula>
    </cfRule>
  </conditionalFormatting>
  <pageMargins left="0.31496062992125984" right="0.31496062992125984" top="0.31496062992125984" bottom="0.31496062992125984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zoomScale="115" zoomScaleNormal="115" workbookViewId="0"/>
  </sheetViews>
  <sheetFormatPr defaultRowHeight="30" customHeight="1" x14ac:dyDescent="0.25"/>
  <cols>
    <col min="1" max="1" width="12.7109375" style="24" customWidth="1"/>
    <col min="2" max="5" width="25.7109375" style="1" customWidth="1"/>
    <col min="6" max="6" width="9.140625" style="24" bestFit="1" customWidth="1"/>
    <col min="7" max="7" width="9.5703125" style="24" bestFit="1" customWidth="1"/>
    <col min="8" max="16384" width="9.140625" style="1"/>
  </cols>
  <sheetData>
    <row r="1" spans="1:7" ht="30" customHeight="1" x14ac:dyDescent="0.25">
      <c r="A1" s="82"/>
      <c r="B1" s="77" t="s">
        <v>49</v>
      </c>
    </row>
    <row r="2" spans="1:7" s="80" customFormat="1" ht="27.95" customHeight="1" x14ac:dyDescent="0.25">
      <c r="A2" s="79" t="s">
        <v>14</v>
      </c>
      <c r="B2" s="79" t="s">
        <v>21</v>
      </c>
      <c r="C2" s="79" t="s">
        <v>22</v>
      </c>
      <c r="D2" s="79" t="s">
        <v>23</v>
      </c>
      <c r="E2" s="79" t="s">
        <v>24</v>
      </c>
      <c r="F2" s="79" t="s">
        <v>25</v>
      </c>
      <c r="G2" s="79" t="s">
        <v>46</v>
      </c>
    </row>
    <row r="3" spans="1:7" ht="27.95" customHeight="1" x14ac:dyDescent="0.25">
      <c r="A3" s="81">
        <v>76</v>
      </c>
      <c r="B3" s="78" t="s">
        <v>35</v>
      </c>
      <c r="C3" s="78" t="s">
        <v>41</v>
      </c>
      <c r="D3" s="78" t="s">
        <v>33</v>
      </c>
      <c r="E3" s="78" t="s">
        <v>34</v>
      </c>
      <c r="F3" s="81">
        <v>34.39</v>
      </c>
      <c r="G3" s="81">
        <v>1</v>
      </c>
    </row>
    <row r="4" spans="1:7" ht="27.95" customHeight="1" x14ac:dyDescent="0.25">
      <c r="A4" s="81">
        <v>4</v>
      </c>
      <c r="B4" s="78" t="s">
        <v>31</v>
      </c>
      <c r="C4" s="78" t="s">
        <v>36</v>
      </c>
      <c r="D4" s="78" t="s">
        <v>29</v>
      </c>
      <c r="E4" s="78" t="s">
        <v>304</v>
      </c>
      <c r="F4" s="81">
        <v>35.119999999999997</v>
      </c>
      <c r="G4" s="81">
        <v>2</v>
      </c>
    </row>
    <row r="5" spans="1:7" ht="27.95" customHeight="1" x14ac:dyDescent="0.25">
      <c r="A5" s="81">
        <v>77</v>
      </c>
      <c r="B5" s="78" t="s">
        <v>28</v>
      </c>
      <c r="C5" s="78" t="s">
        <v>272</v>
      </c>
      <c r="D5" s="78" t="s">
        <v>27</v>
      </c>
      <c r="E5" s="78" t="s">
        <v>40</v>
      </c>
      <c r="F5" s="81">
        <v>37.97</v>
      </c>
      <c r="G5" s="81">
        <v>3</v>
      </c>
    </row>
    <row r="6" spans="1:7" ht="27.95" customHeight="1" x14ac:dyDescent="0.25">
      <c r="A6" s="81">
        <v>85</v>
      </c>
      <c r="B6" s="78" t="s">
        <v>294</v>
      </c>
      <c r="C6" s="78" t="s">
        <v>295</v>
      </c>
      <c r="D6" s="78" t="s">
        <v>296</v>
      </c>
      <c r="E6" s="78" t="s">
        <v>297</v>
      </c>
      <c r="F6" s="81">
        <v>39.04</v>
      </c>
      <c r="G6" s="81">
        <v>4</v>
      </c>
    </row>
    <row r="7" spans="1:7" ht="27.95" customHeight="1" x14ac:dyDescent="0.25">
      <c r="A7" s="81">
        <v>83</v>
      </c>
      <c r="B7" s="78" t="s">
        <v>286</v>
      </c>
      <c r="C7" s="78" t="s">
        <v>287</v>
      </c>
      <c r="D7" s="78" t="s">
        <v>288</v>
      </c>
      <c r="E7" s="78" t="s">
        <v>289</v>
      </c>
      <c r="F7" s="81">
        <v>39.619999999999997</v>
      </c>
      <c r="G7" s="81">
        <v>5</v>
      </c>
    </row>
    <row r="8" spans="1:7" ht="27.95" customHeight="1" x14ac:dyDescent="0.25">
      <c r="A8" s="81">
        <v>1</v>
      </c>
      <c r="B8" s="78" t="s">
        <v>305</v>
      </c>
      <c r="C8" s="78" t="s">
        <v>306</v>
      </c>
      <c r="D8" s="78" t="s">
        <v>307</v>
      </c>
      <c r="E8" s="78" t="s">
        <v>44</v>
      </c>
      <c r="F8" s="81">
        <v>39.69</v>
      </c>
      <c r="G8" s="81">
        <v>6</v>
      </c>
    </row>
    <row r="9" spans="1:7" ht="27.95" customHeight="1" x14ac:dyDescent="0.25">
      <c r="A9" s="81">
        <v>81</v>
      </c>
      <c r="B9" s="78" t="s">
        <v>279</v>
      </c>
      <c r="C9" s="78" t="s">
        <v>280</v>
      </c>
      <c r="D9" s="78" t="s">
        <v>26</v>
      </c>
      <c r="E9" s="78" t="s">
        <v>281</v>
      </c>
      <c r="F9" s="81">
        <v>40.92</v>
      </c>
      <c r="G9" s="81">
        <v>7</v>
      </c>
    </row>
    <row r="10" spans="1:7" ht="27.95" customHeight="1" x14ac:dyDescent="0.25">
      <c r="A10" s="81">
        <v>90</v>
      </c>
      <c r="B10" s="78" t="s">
        <v>317</v>
      </c>
      <c r="C10" s="78" t="s">
        <v>316</v>
      </c>
      <c r="D10" s="78"/>
      <c r="E10" s="78" t="s">
        <v>43</v>
      </c>
      <c r="F10" s="81">
        <v>41.28</v>
      </c>
      <c r="G10" s="81">
        <v>8</v>
      </c>
    </row>
    <row r="11" spans="1:7" ht="27.95" customHeight="1" x14ac:dyDescent="0.25">
      <c r="A11" s="81">
        <v>78</v>
      </c>
      <c r="B11" s="78" t="s">
        <v>38</v>
      </c>
      <c r="C11" s="78" t="s">
        <v>37</v>
      </c>
      <c r="D11" s="78" t="s">
        <v>39</v>
      </c>
      <c r="E11" s="78" t="s">
        <v>42</v>
      </c>
      <c r="F11" s="81">
        <v>41.57</v>
      </c>
      <c r="G11" s="81">
        <v>9</v>
      </c>
    </row>
    <row r="12" spans="1:7" ht="27.95" customHeight="1" x14ac:dyDescent="0.25">
      <c r="A12" s="81">
        <v>87</v>
      </c>
      <c r="B12" s="78" t="s">
        <v>300</v>
      </c>
      <c r="C12" s="78" t="s">
        <v>301</v>
      </c>
      <c r="D12" s="78" t="s">
        <v>308</v>
      </c>
      <c r="E12" s="78" t="s">
        <v>315</v>
      </c>
      <c r="F12" s="81">
        <v>42.12</v>
      </c>
      <c r="G12" s="81">
        <v>10</v>
      </c>
    </row>
    <row r="13" spans="1:7" ht="27.95" customHeight="1" x14ac:dyDescent="0.25">
      <c r="A13" s="81">
        <v>79</v>
      </c>
      <c r="B13" s="78" t="s">
        <v>30</v>
      </c>
      <c r="C13" s="78" t="s">
        <v>273</v>
      </c>
      <c r="D13" s="78" t="s">
        <v>32</v>
      </c>
      <c r="E13" s="78" t="s">
        <v>274</v>
      </c>
      <c r="F13" s="81">
        <v>42.48</v>
      </c>
      <c r="G13" s="81">
        <v>11</v>
      </c>
    </row>
    <row r="14" spans="1:7" ht="27.95" customHeight="1" x14ac:dyDescent="0.25">
      <c r="A14" s="81">
        <v>82</v>
      </c>
      <c r="B14" s="78" t="s">
        <v>282</v>
      </c>
      <c r="C14" s="78" t="s">
        <v>283</v>
      </c>
      <c r="D14" s="78" t="s">
        <v>284</v>
      </c>
      <c r="E14" s="78" t="s">
        <v>285</v>
      </c>
      <c r="F14" s="81">
        <v>43.16</v>
      </c>
      <c r="G14" s="81">
        <v>12</v>
      </c>
    </row>
    <row r="15" spans="1:7" ht="27.95" customHeight="1" x14ac:dyDescent="0.25">
      <c r="A15" s="81">
        <v>80</v>
      </c>
      <c r="B15" s="78" t="s">
        <v>275</v>
      </c>
      <c r="C15" s="78" t="s">
        <v>276</v>
      </c>
      <c r="D15" s="78" t="s">
        <v>277</v>
      </c>
      <c r="E15" s="78" t="s">
        <v>278</v>
      </c>
      <c r="F15" s="81">
        <v>43.33</v>
      </c>
      <c r="G15" s="81">
        <v>13</v>
      </c>
    </row>
    <row r="16" spans="1:7" ht="27.95" customHeight="1" x14ac:dyDescent="0.25">
      <c r="A16" s="81">
        <v>84</v>
      </c>
      <c r="B16" s="78" t="s">
        <v>290</v>
      </c>
      <c r="C16" s="78" t="s">
        <v>291</v>
      </c>
      <c r="D16" s="78" t="s">
        <v>292</v>
      </c>
      <c r="E16" s="78" t="s">
        <v>293</v>
      </c>
      <c r="F16" s="81">
        <v>43.8</v>
      </c>
      <c r="G16" s="81">
        <v>14</v>
      </c>
    </row>
    <row r="17" spans="1:7" ht="27.95" customHeight="1" x14ac:dyDescent="0.25">
      <c r="A17" s="81">
        <v>88</v>
      </c>
      <c r="B17" s="78" t="s">
        <v>302</v>
      </c>
      <c r="C17" s="78" t="s">
        <v>303</v>
      </c>
      <c r="D17" s="78" t="s">
        <v>313</v>
      </c>
      <c r="E17" s="78" t="s">
        <v>314</v>
      </c>
      <c r="F17" s="81">
        <v>44.17</v>
      </c>
      <c r="G17" s="81">
        <v>15</v>
      </c>
    </row>
    <row r="18" spans="1:7" ht="27.95" customHeight="1" x14ac:dyDescent="0.25">
      <c r="A18" s="81">
        <v>6</v>
      </c>
      <c r="B18" s="78" t="s">
        <v>319</v>
      </c>
      <c r="C18" s="78" t="s">
        <v>320</v>
      </c>
      <c r="D18" s="78" t="s">
        <v>320</v>
      </c>
      <c r="E18" s="78" t="s">
        <v>321</v>
      </c>
      <c r="F18" s="90">
        <v>44.8</v>
      </c>
      <c r="G18" s="81">
        <v>16</v>
      </c>
    </row>
    <row r="19" spans="1:7" ht="30" customHeight="1" x14ac:dyDescent="0.25">
      <c r="A19" s="81">
        <v>3</v>
      </c>
      <c r="B19" s="78"/>
      <c r="C19" s="78" t="s">
        <v>311</v>
      </c>
      <c r="D19" s="78" t="s">
        <v>312</v>
      </c>
      <c r="E19" s="78" t="s">
        <v>310</v>
      </c>
      <c r="F19" s="81">
        <v>45.79</v>
      </c>
      <c r="G19" s="81">
        <v>17</v>
      </c>
    </row>
    <row r="20" spans="1:7" ht="30" customHeight="1" x14ac:dyDescent="0.25">
      <c r="A20" s="81">
        <v>5</v>
      </c>
      <c r="B20" s="78" t="s">
        <v>326</v>
      </c>
      <c r="C20" s="78" t="s">
        <v>327</v>
      </c>
      <c r="D20" s="78" t="s">
        <v>327</v>
      </c>
      <c r="E20" s="78" t="s">
        <v>328</v>
      </c>
      <c r="F20" s="81">
        <v>46.53</v>
      </c>
      <c r="G20" s="81">
        <v>18</v>
      </c>
    </row>
    <row r="21" spans="1:7" ht="30" customHeight="1" x14ac:dyDescent="0.25">
      <c r="A21" s="81">
        <v>89</v>
      </c>
      <c r="B21" s="78" t="s">
        <v>318</v>
      </c>
      <c r="C21" s="78" t="s">
        <v>45</v>
      </c>
      <c r="D21" s="78" t="s">
        <v>309</v>
      </c>
      <c r="E21" s="78" t="s">
        <v>107</v>
      </c>
      <c r="F21" s="81">
        <v>47.43</v>
      </c>
      <c r="G21" s="81">
        <v>19</v>
      </c>
    </row>
    <row r="22" spans="1:7" ht="30" customHeight="1" x14ac:dyDescent="0.25">
      <c r="A22" s="81">
        <v>86</v>
      </c>
      <c r="B22" s="78" t="s">
        <v>298</v>
      </c>
      <c r="C22" s="78" t="s">
        <v>310</v>
      </c>
      <c r="D22" s="78" t="s">
        <v>299</v>
      </c>
      <c r="E22" s="78" t="s">
        <v>47</v>
      </c>
      <c r="F22" s="81">
        <v>50.88</v>
      </c>
      <c r="G22" s="81">
        <v>20</v>
      </c>
    </row>
    <row r="23" spans="1:7" ht="30" customHeight="1" x14ac:dyDescent="0.25">
      <c r="A23" s="81">
        <v>2</v>
      </c>
      <c r="B23" s="78" t="s">
        <v>322</v>
      </c>
      <c r="C23" s="78" t="s">
        <v>323</v>
      </c>
      <c r="D23" s="78" t="s">
        <v>324</v>
      </c>
      <c r="E23" s="78" t="s">
        <v>325</v>
      </c>
      <c r="F23" s="81">
        <v>56.15</v>
      </c>
      <c r="G23" s="81">
        <v>21</v>
      </c>
    </row>
  </sheetData>
  <sortState ref="A3:G23">
    <sortCondition ref="F3:F23"/>
  </sortState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D mini_</vt:lpstr>
      <vt:lpstr>D elévové I_</vt:lpstr>
      <vt:lpstr>D elévové II_</vt:lpstr>
      <vt:lpstr>Ch mini_</vt:lpstr>
      <vt:lpstr>Ch elévové I_</vt:lpstr>
      <vt:lpstr>Ch elévové II_</vt:lpstr>
      <vt:lpstr>Ml. žáci</vt:lpstr>
      <vt:lpstr>St. žáci</vt:lpstr>
      <vt:lpstr>Štafety</vt:lpstr>
      <vt:lpstr>'D mini_'!Názvy_tisku</vt:lpstr>
      <vt:lpstr>'Ch elévové I_'!Názvy_tisku</vt:lpstr>
      <vt:lpstr>'Ch mini_'!Názvy_tisku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hercikz</dc:creator>
  <cp:lastModifiedBy>Zdeněk Hercik</cp:lastModifiedBy>
  <cp:lastPrinted>2018-05-19T12:08:38Z</cp:lastPrinted>
  <dcterms:created xsi:type="dcterms:W3CDTF">2015-05-22T08:20:33Z</dcterms:created>
  <dcterms:modified xsi:type="dcterms:W3CDTF">2018-05-19T13:56:40Z</dcterms:modified>
</cp:coreProperties>
</file>